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defaultThemeVersion="166925"/>
  <mc:AlternateContent xmlns:mc="http://schemas.openxmlformats.org/markup-compatibility/2006">
    <mc:Choice Requires="x15">
      <x15ac:absPath xmlns:x15ac="http://schemas.microsoft.com/office/spreadsheetml/2010/11/ac" url="\\failid\RTK\Kasutajad\marje.leppik\Desktop\"/>
    </mc:Choice>
  </mc:AlternateContent>
  <xr:revisionPtr revIDLastSave="0" documentId="8_{5F96661A-7DCE-4FF2-899D-6E59D5E40845}" xr6:coauthVersionLast="47" xr6:coauthVersionMax="47" xr10:uidLastSave="{00000000-0000-0000-0000-000000000000}"/>
  <bookViews>
    <workbookView xWindow="2700" yWindow="960" windowWidth="21945" windowHeight="14190" xr2:uid="{208B8B57-37C8-4197-8F32-F1F126913277}"/>
  </bookViews>
  <sheets>
    <sheet name="Muudatused kokku" sheetId="2" r:id="rId1"/>
    <sheet name="Sisustuse muudatused 10.1" sheetId="3" r:id="rId2"/>
    <sheet name=" Väliala muudatused 10.3" sheetId="4" r:id="rId3"/>
    <sheet name="Sisustuse lisatellimus" sheetId="5" r:id="rId4"/>
  </sheets>
  <definedNames>
    <definedName name="_xlnm._FilterDatabase" localSheetId="2" hidden="1">' Väliala muudatused 10.3'!$A$1:$K$27</definedName>
    <definedName name="_xlnm._FilterDatabase" localSheetId="0" hidden="1">'Muudatused kokku'!$A$2:$L$65</definedName>
    <definedName name="_xlnm._FilterDatabase" localSheetId="1" hidden="1">'Sisustuse muudatused 10.1'!$A$1:$O$49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64" i="2" l="1"/>
  <c r="I65" i="2"/>
  <c r="S23" i="3" l="1"/>
  <c r="S22" i="3"/>
  <c r="E10" i="5"/>
  <c r="E12" i="5" s="1"/>
  <c r="E9" i="5"/>
  <c r="E8" i="5"/>
  <c r="E7" i="5"/>
  <c r="E6" i="5"/>
  <c r="E5" i="5"/>
  <c r="E4" i="5"/>
  <c r="K27" i="4"/>
  <c r="J26" i="4"/>
  <c r="J25" i="4"/>
  <c r="J24" i="4"/>
  <c r="J23" i="4"/>
  <c r="J22" i="4"/>
  <c r="J21" i="4"/>
  <c r="J20" i="4"/>
  <c r="J15" i="4"/>
  <c r="J12" i="4"/>
  <c r="J10" i="4"/>
  <c r="J7" i="4"/>
  <c r="J6" i="4"/>
  <c r="J5" i="4"/>
  <c r="M47" i="3"/>
  <c r="O47" i="3" s="1"/>
  <c r="F47" i="3"/>
  <c r="M46" i="3"/>
  <c r="O46" i="3" s="1"/>
  <c r="F46" i="3"/>
  <c r="M45" i="3"/>
  <c r="O45" i="3" s="1"/>
  <c r="F45" i="3"/>
  <c r="M44" i="3"/>
  <c r="O44" i="3" s="1"/>
  <c r="F44" i="3"/>
  <c r="F43" i="3"/>
  <c r="M42" i="3"/>
  <c r="O42" i="3" s="1"/>
  <c r="F42" i="3"/>
  <c r="M41" i="3"/>
  <c r="O41" i="3" s="1"/>
  <c r="F41" i="3"/>
  <c r="M39" i="3"/>
  <c r="O39" i="3" s="1"/>
  <c r="M38" i="3"/>
  <c r="O38" i="3" s="1"/>
  <c r="F38" i="3"/>
  <c r="M37" i="3"/>
  <c r="O37" i="3" s="1"/>
  <c r="F37" i="3"/>
  <c r="M36" i="3"/>
  <c r="O36" i="3" s="1"/>
  <c r="F36" i="3"/>
  <c r="M35" i="3"/>
  <c r="O35" i="3" s="1"/>
  <c r="F35" i="3"/>
  <c r="M31" i="3"/>
  <c r="O31" i="3" s="1"/>
  <c r="F31" i="3"/>
  <c r="M30" i="3"/>
  <c r="O30" i="3" s="1"/>
  <c r="F30" i="3"/>
  <c r="M29" i="3"/>
  <c r="O29" i="3" s="1"/>
  <c r="F29" i="3"/>
  <c r="M27" i="3"/>
  <c r="O27" i="3" s="1"/>
  <c r="F27" i="3"/>
  <c r="M26" i="3"/>
  <c r="O26" i="3" s="1"/>
  <c r="F26" i="3"/>
  <c r="M25" i="3"/>
  <c r="O25" i="3" s="1"/>
  <c r="F25" i="3"/>
  <c r="M24" i="3"/>
  <c r="O24" i="3" s="1"/>
  <c r="F24" i="3"/>
  <c r="M23" i="3"/>
  <c r="O23" i="3" s="1"/>
  <c r="T23" i="3" s="1"/>
  <c r="F23" i="3"/>
  <c r="M22" i="3"/>
  <c r="O22" i="3" s="1"/>
  <c r="T22" i="3" s="1"/>
  <c r="F22" i="3"/>
  <c r="M21" i="3"/>
  <c r="O21" i="3" s="1"/>
  <c r="F21" i="3"/>
  <c r="M20" i="3"/>
  <c r="O20" i="3" s="1"/>
  <c r="F20" i="3"/>
  <c r="M17" i="3"/>
  <c r="O17" i="3" s="1"/>
  <c r="F17" i="3"/>
  <c r="M16" i="3"/>
  <c r="O16" i="3" s="1"/>
  <c r="F16" i="3"/>
  <c r="M15" i="3"/>
  <c r="O15" i="3" s="1"/>
  <c r="F15" i="3"/>
  <c r="M14" i="3"/>
  <c r="O14" i="3" s="1"/>
  <c r="F14" i="3"/>
  <c r="M13" i="3"/>
  <c r="O13" i="3" s="1"/>
  <c r="F13" i="3"/>
  <c r="M12" i="3"/>
  <c r="O12" i="3" s="1"/>
  <c r="F12" i="3"/>
  <c r="M10" i="3"/>
  <c r="O10" i="3" s="1"/>
  <c r="F10" i="3"/>
  <c r="M9" i="3"/>
  <c r="O9" i="3" s="1"/>
  <c r="F9" i="3"/>
  <c r="M8" i="3"/>
  <c r="O8" i="3" s="1"/>
  <c r="F8" i="3"/>
  <c r="M7" i="3"/>
  <c r="O7" i="3" s="1"/>
  <c r="F7" i="3"/>
  <c r="M6" i="3"/>
  <c r="O6" i="3" s="1"/>
  <c r="M5" i="3"/>
  <c r="O5" i="3" s="1"/>
  <c r="F5" i="3"/>
  <c r="F49" i="3" l="1"/>
  <c r="J27" i="4"/>
  <c r="O49" i="3"/>
  <c r="H38" i="2"/>
  <c r="G38" i="2"/>
  <c r="H35" i="2"/>
  <c r="G35" i="2"/>
  <c r="H59" i="2" l="1"/>
  <c r="G59" i="2"/>
  <c r="G28" i="2"/>
  <c r="H23" i="2"/>
  <c r="G23" i="2"/>
  <c r="H19" i="2"/>
  <c r="G19" i="2"/>
  <c r="G13" i="2"/>
</calcChain>
</file>

<file path=xl/sharedStrings.xml><?xml version="1.0" encoding="utf-8"?>
<sst xmlns="http://schemas.openxmlformats.org/spreadsheetml/2006/main" count="455" uniqueCount="294">
  <si>
    <t>Puitakende asendamine PVC akendega</t>
  </si>
  <si>
    <t>Sisu</t>
  </si>
  <si>
    <t>Lae pahteldus ja värvimine</t>
  </si>
  <si>
    <t>Kalkulatsiooni nr</t>
  </si>
  <si>
    <t>Kogunemisala/amfiteater</t>
  </si>
  <si>
    <t>Puitlaudiskate</t>
  </si>
  <si>
    <t>Puidust laudise ärajätmine</t>
  </si>
  <si>
    <t>Amfiteatri ära jätmine</t>
  </si>
  <si>
    <t>Muna- ja maakivisillutise ära jätmine</t>
  </si>
  <si>
    <t>Maakivisillutis</t>
  </si>
  <si>
    <t>Puurid, köögiviljakastid, kompostikastid-ära jätmine</t>
  </si>
  <si>
    <t>Kompostikast KIVI</t>
  </si>
  <si>
    <t>Loomade puurimajad</t>
  </si>
  <si>
    <t>Kärude ja jalgrataste hoidmise varikatuste ehitamine koos vajalike tootja poolsete tööjooniste koostamisega</t>
  </si>
  <si>
    <t>Köögiviljakastid</t>
  </si>
  <si>
    <t>Munakivisillutis</t>
  </si>
  <si>
    <t>Hoone ümber olev sillutusriba ilma äärekivita</t>
  </si>
  <si>
    <t>Äärekivi paigaldus</t>
  </si>
  <si>
    <t>Munakivipeenar jäi tegemata</t>
  </si>
  <si>
    <t>Munakivipeenar</t>
  </si>
  <si>
    <t>Betoonkivikatendid asendati asfaltbetoonkattega</t>
  </si>
  <si>
    <t>Betoonkivisillutis 80 mm</t>
  </si>
  <si>
    <t>Betoonkivisillutis 60 mm</t>
  </si>
  <si>
    <t>Liivaalus ja asfaltbetoonist kiht</t>
  </si>
  <si>
    <t>Invapanduse alune betoonplaat asendati asfaltbetoonist kattega</t>
  </si>
  <si>
    <t>Panduse killustikalus 200 mm</t>
  </si>
  <si>
    <t>Panduse betoonplaat</t>
  </si>
  <si>
    <t>Asfaltbetoonkatend</t>
  </si>
  <si>
    <t>10.12</t>
  </si>
  <si>
    <t>TEX2 rulood</t>
  </si>
  <si>
    <t>10.2</t>
  </si>
  <si>
    <t>10.4</t>
  </si>
  <si>
    <t>10.5</t>
  </si>
  <si>
    <t>10.6</t>
  </si>
  <si>
    <t>10.7</t>
  </si>
  <si>
    <t>10.8</t>
  </si>
  <si>
    <t>10.9</t>
  </si>
  <si>
    <t>10.10</t>
  </si>
  <si>
    <t>10.11</t>
  </si>
  <si>
    <t>Betoontugiplokk</t>
  </si>
  <si>
    <t>Muudatus</t>
  </si>
  <si>
    <t>Kärude- ja jalgratta varjualuse asendamine alternatiivse lahendusega</t>
  </si>
  <si>
    <t>Välisseina SK-01 ladumine FIBO</t>
  </si>
  <si>
    <t>1.4</t>
  </si>
  <si>
    <t>Vundamendid VM-01…VM-06</t>
  </si>
  <si>
    <t>1.5</t>
  </si>
  <si>
    <t>Killustikalus vundamentide alla</t>
  </si>
  <si>
    <t>1.6</t>
  </si>
  <si>
    <t>Sokli hüdroisolatsioon</t>
  </si>
  <si>
    <t>1.7</t>
  </si>
  <si>
    <t>Sokli soojustamine</t>
  </si>
  <si>
    <t>1,8</t>
  </si>
  <si>
    <t>Kiilvaiad jm</t>
  </si>
  <si>
    <t>1.9</t>
  </si>
  <si>
    <t>Soklitalad</t>
  </si>
  <si>
    <t>Hoone alt välja kaevatud pinnase äravedu</t>
  </si>
  <si>
    <t>Põrandate ja vundamentide süvendite kaevetööd</t>
  </si>
  <si>
    <t>1.1</t>
  </si>
  <si>
    <t>1.2</t>
  </si>
  <si>
    <t>1.3</t>
  </si>
  <si>
    <t>Puidust aknad</t>
  </si>
  <si>
    <t>4</t>
  </si>
  <si>
    <t>PVC aknad</t>
  </si>
  <si>
    <t>Olemasoleva hoone katusekihid jäeti alles</t>
  </si>
  <si>
    <t>Katusekatte eemaldamine</t>
  </si>
  <si>
    <t>5</t>
  </si>
  <si>
    <t>Õõnesplokist müüritise asendamine kipsseinaga</t>
  </si>
  <si>
    <t>SS-01 täisbetoneeritud õõnesplokk Columbia-kivi 90 mm</t>
  </si>
  <si>
    <t>Seinte krohvimine</t>
  </si>
  <si>
    <t>6</t>
  </si>
  <si>
    <t>Kipsseinad</t>
  </si>
  <si>
    <t>Plaatide tarnele piirhinna määramine 20 eurot m2</t>
  </si>
  <si>
    <t>Perforeeritud kipslae asendamine akustiliste omadustega moodulripplaega</t>
  </si>
  <si>
    <t>L2-8 perforeeritud ühtlane kipslagi Knauf Cleaneo Akustik</t>
  </si>
  <si>
    <t>8</t>
  </si>
  <si>
    <t>Villaplaadiga moodulripplagi</t>
  </si>
  <si>
    <t>Valgustite asendamine samaväärsetega</t>
  </si>
  <si>
    <t>Glamoxi valgustus</t>
  </si>
  <si>
    <t>Rulood jäid ära</t>
  </si>
  <si>
    <t>Asendusvalgustid</t>
  </si>
  <si>
    <t>9</t>
  </si>
  <si>
    <t>Projektdokumentatsiooni muudatused</t>
  </si>
  <si>
    <t>Projekti muutmine</t>
  </si>
  <si>
    <t>3</t>
  </si>
  <si>
    <t>Täisbetoneeritud õõnesplokk  Columbia kivi 190 mm</t>
  </si>
  <si>
    <t>2.4</t>
  </si>
  <si>
    <t>Konstruktiivne projekteerimine</t>
  </si>
  <si>
    <t>2.5</t>
  </si>
  <si>
    <t>Väliseina VS-01, VS-03 ladumine Bauroc Classic 300 mm</t>
  </si>
  <si>
    <t>2.3</t>
  </si>
  <si>
    <t>R/B postid</t>
  </si>
  <si>
    <t>R/B talad</t>
  </si>
  <si>
    <t>2.1</t>
  </si>
  <si>
    <t>2.2</t>
  </si>
  <si>
    <t>Hoone karkassi välisseina materjali vahetus</t>
  </si>
  <si>
    <t>Plaadid</t>
  </si>
  <si>
    <t>7.1</t>
  </si>
  <si>
    <t>Plaadi tarne</t>
  </si>
  <si>
    <t>7.2</t>
  </si>
  <si>
    <t>Kood vormil 3 (hankes)</t>
  </si>
  <si>
    <t>Kalkulatsiooni osa nr</t>
  </si>
  <si>
    <t>Summa vormil 3</t>
  </si>
  <si>
    <t>Sisustuse muudatused</t>
  </si>
  <si>
    <t>10.1</t>
  </si>
  <si>
    <t>Mänguala atraktsioonide ära jätmine ja asendamine</t>
  </si>
  <si>
    <t>10.3</t>
  </si>
  <si>
    <t>Killustiku- ja liivaalusega  ja asfaltbetoonkihiga varjualune</t>
  </si>
  <si>
    <t>Samaväärne</t>
  </si>
  <si>
    <t>Ei ole samaväärne</t>
  </si>
  <si>
    <t>§ 123 lg 1 p 1</t>
  </si>
  <si>
    <t>Samaväärne muudatus. Olemasolevale katusele oli varasemate tööde käigus soojustuse kihte lisatud, mis olid kvaliteesed ning ei vajanud vahetust. Sellest tulenevalt tehtigi osaline ühikuhinna muutus. Lisaks jäid ära lammutustööd.</t>
  </si>
  <si>
    <t>§ 123 lg 1 p 4</t>
  </si>
  <si>
    <r>
      <rPr>
        <b/>
        <sz val="11"/>
        <color theme="1"/>
        <rFont val="Calibri"/>
        <family val="2"/>
        <charset val="186"/>
        <scheme val="minor"/>
      </rPr>
      <t>Muudatuse vajaduse põhjustas ettenägematu asjaolu, milleks olid ilmastikutingimused. Ehitustöödega alustati sügisel, mistõttu oli hoones väga suur niiskus.</t>
    </r>
    <r>
      <rPr>
        <sz val="11"/>
        <color theme="1"/>
        <rFont val="Calibri"/>
        <family val="2"/>
        <charset val="186"/>
        <scheme val="minor"/>
      </rPr>
      <t xml:space="preserve"> Kuna avalik huvi objekti valmimisel oli väga suur, siis oli vaja teha muudatusi tehnilistes lahendustes ning asendada materjale. Tulemus oli samaväärne.
Lisaks mängis olulist rolli ka laste turvalisus, esialgse lahenduse tulemusel oleks siseruumi seinte äärde jäänud teravad betoonpostid. Kipsseinte lahendus on turvalisem ja ohutum.</t>
    </r>
  </si>
  <si>
    <t xml:space="preserve">Samaväärne asendus. Kuna ala hooldatakse talvel rasketehnikaga, siis otsustati betoonsillutis asendada asfaltbetooniga, mis kestab kauem ning mida on ka parem hooldada. Asendus ainult pealmine kiht ning kogu alus jäi samaks. Tegemist on tehnoloogiliselt samaväärsete materjalidega. Lisaks oli muudatuse põhjuseks ka see, et vältida üleminekukohti, kuna rajatud parkla oli asfaltbetoonkattega. </t>
  </si>
  <si>
    <t>Samaväärne asendus. Kuna ka parklas kasutati asfaltbetoonist katendit, siis ei olnud tehnoloogiliselt põhjendatud eraldi betoonplaadi valamine. Asfaltbetoon kannab sama eesmärki ning on tehnoloogiliselt samaväärne.</t>
  </si>
  <si>
    <t>Samaväärne asendus. Kärude- ja jalgratta varjualused valmistoodetena tellides oli tunduvalt kallim,  siis otsustati need kohapeal valmis teha. Kõik materjalid ning ka kasutusfunktsioon jäid samaks.</t>
  </si>
  <si>
    <t>Muudatuse summa arvestus</t>
  </si>
  <si>
    <t>Mängualal tehtud muudatused</t>
  </si>
  <si>
    <t>Mööbel/sisustus</t>
  </si>
  <si>
    <t>Toetuse saaja  põhjendused muudatustele</t>
  </si>
  <si>
    <t>Hoone karkassi välisseinad muudeti kandvate seinteks. Ruumides sees kadusid ära teravad postid, mis on ohutum lahendus.</t>
  </si>
  <si>
    <t>Ehitamiseks oli vaja koostada konstruktiivsed joonised</t>
  </si>
  <si>
    <t>Projekti elluviimise otstarbekuse kaalutusel otsustati atraktsioone optimeerida, et kõik oleks reaalselt ka kasutuses. Atraktsioonide väljavahetamine oli seotud mänguväljaku ala laiendamisega, tänu millele oli võimalik atraktsioone paremini ning funktsionaalsemalt paigutada. Tänu sellel sai paigaldada paremaid ja otstarbekamaid atraktsioone, mis esialgsele alale poleks ära mahtunud.</t>
  </si>
  <si>
    <r>
      <rPr>
        <b/>
        <sz val="11"/>
        <color theme="1"/>
        <rFont val="Calibri"/>
        <family val="2"/>
        <charset val="186"/>
        <scheme val="minor"/>
      </rPr>
      <t>Tarneraskustega seotud asendus</t>
    </r>
    <r>
      <rPr>
        <sz val="11"/>
        <color theme="1"/>
        <rFont val="Calibri"/>
        <family val="2"/>
        <charset val="186"/>
        <scheme val="minor"/>
      </rPr>
      <t>. Puidu hind maailmaturul oli sellel hetkel ebamõistlikult kõrge ja sellest tulenevalt ei olnud võimalik normaalse hinnaga toormaterjali tarneraskuste tõttu puitaknaid tellida ja need asendati PVC akendega.
Lisaks on tegemist samaväärse muudatusega. Muutus vaid aknaraam, kuid kõik muud materjalid jäid samaks, sh funktsionaalsus ning soojapidavus paranes.</t>
    </r>
  </si>
  <si>
    <r>
      <rPr>
        <b/>
        <sz val="11"/>
        <color theme="1"/>
        <rFont val="Calibri"/>
        <family val="2"/>
        <charset val="186"/>
        <scheme val="minor"/>
      </rPr>
      <t>Muudatuse vajaduse põhjustasid ilmatikutingimused.</t>
    </r>
    <r>
      <rPr>
        <sz val="11"/>
        <color theme="1"/>
        <rFont val="Calibri"/>
        <family val="2"/>
        <charset val="186"/>
        <scheme val="minor"/>
      </rPr>
      <t xml:space="preserve"> Kuna ehitustöödega alustati vastu talve, siis oli vaja teha muudatusi tehnilistes lahendustes. Vaivundamendi ehitus oli külmale, niiskele ilmastikule sobilikum lahendus. </t>
    </r>
  </si>
  <si>
    <t>Rakendusüksuse kommentaar/seisukoht</t>
  </si>
  <si>
    <t>KOKKU MUUDATUS 1</t>
  </si>
  <si>
    <t>KOKKU MUUDATUS 2</t>
  </si>
  <si>
    <t>Lisandunud töö tulenevalt muudatustest 1 ja 2</t>
  </si>
  <si>
    <t>KOKKU MUUDATUS 4</t>
  </si>
  <si>
    <t>Materjali muudatus</t>
  </si>
  <si>
    <t>Ei ole samaväärne asendus</t>
  </si>
  <si>
    <t>Töö jäi ära</t>
  </si>
  <si>
    <t>KOKKU MUUDATUS 6</t>
  </si>
  <si>
    <t>KOKKU MUUDATUS 7</t>
  </si>
  <si>
    <t>KOKKU MUUDATUS 8</t>
  </si>
  <si>
    <t>Toetuse saaja esitatud muudatuse alus RHSis</t>
  </si>
  <si>
    <t>KOKKU MUUDATUS 10.8</t>
  </si>
  <si>
    <t>KOKKU MUUDATUS 9</t>
  </si>
  <si>
    <t>KOKKU MUUDATUS 10.7</t>
  </si>
  <si>
    <t>Mahu erinevas on tingitud sellest, et käesolevas tabelis on välja toodud maht, palju plaate reaalselt kulus. Lisaks ei olnud pakkumuse tabelis (vorm 3) eraldi välja toodud plaadi ja tarne rida. Tagasiarvestus tehti tegelike ruutmeetrite alusel. Hind on tingitud plaadi odavnemisest. Mõistlikuma hinnaga keraamika on ka ekspluatatsioonis mõistlikum (asendamine jne).</t>
  </si>
  <si>
    <t>KOKKU MUUDATUS 10.4</t>
  </si>
  <si>
    <t>MUUDATUSTE VÄÄRTUS KOKKU eur</t>
  </si>
  <si>
    <t>Jäeti ära, ei asendatud</t>
  </si>
  <si>
    <t>MUUDATUS 10</t>
  </si>
  <si>
    <t>Nimetus</t>
  </si>
  <si>
    <t>Sisustus ja mööbel</t>
  </si>
  <si>
    <t>Kohtkindel ja erimööbel</t>
  </si>
  <si>
    <t>V01 Sõime rühma korrus-voodi</t>
  </si>
  <si>
    <t>V02 Aia rühma kapp-voodi</t>
  </si>
  <si>
    <t>RT01 Ripppesa</t>
  </si>
  <si>
    <t>D01a (4 tk), D01b (2 tk) Ooteala tumbad</t>
  </si>
  <si>
    <t>K01 a Rühma riietuskapid 2-e sektsiooniga</t>
  </si>
  <si>
    <t>K01 b Rühma riietuskapid 3-e sektsiooniga</t>
  </si>
  <si>
    <t>K01 c Rühma riietuskapid 4-e sektsiooniga</t>
  </si>
  <si>
    <t>K02 Rühma riietuskapp 2-le õpetajale</t>
  </si>
  <si>
    <t>K03a Rühma hoiukapp mänguasjadele boksidega ilma usteta ratastel</t>
  </si>
  <si>
    <t>K03b Sõime rühma hoiukapp mänguasjadele boksidega ilma usteta ratastel</t>
  </si>
  <si>
    <t>K03c Sõime rühma hoiukapp mänguasjadele boksidega ja riiulitega ilma usteta ratastel</t>
  </si>
  <si>
    <t>K04a Rühma kapp jalgadel avatud riiulitega individuaalsete asjade hoidmiseks boksides ja õppematerjalidele</t>
  </si>
  <si>
    <t>K04b Rühma kapp jalgadel avatud riiulitega individuaalsete asjade hoidmiseks boksides</t>
  </si>
  <si>
    <t>K04c Rühma kapp jalgadel avatudriiulitega individuaalsete asjade hoidmiseks boksides ja õppematerjalidele</t>
  </si>
  <si>
    <t>K05a Muusikasaali hoiukapp boksidega ja riiulitega</t>
  </si>
  <si>
    <t>K05b Muusikasaali hoiukapp boksidega ja riiulitega</t>
  </si>
  <si>
    <t>K06 Muusikasaali käru instrumentidele</t>
  </si>
  <si>
    <t>K07 Loovtööruumi käru</t>
  </si>
  <si>
    <t>K08a Kontori hoiukapp</t>
  </si>
  <si>
    <t>K08b Ooteala hoiukapp madalam</t>
  </si>
  <si>
    <t>K09 (3 tk) ja K09* (1 tk) pesukapp ja pesukapp erimõõduga</t>
  </si>
  <si>
    <t>K10 Köögi personali riidekapp 2 sektsiooniga</t>
  </si>
  <si>
    <t>R02 Rühma raamaturiiul ratastel</t>
  </si>
  <si>
    <t>R03 Seina kinnitusega välisjalanõude riiul 21-le paarile</t>
  </si>
  <si>
    <t xml:space="preserve">R04 Potiriiul 16´le (4x4 rida) </t>
  </si>
  <si>
    <t>N01 Käterätinagi topsihoidjaga 10´le</t>
  </si>
  <si>
    <t>N02 Käterätinagi topsihoidjaga 6´le</t>
  </si>
  <si>
    <t>N03 Käterätinagi topsihoidjaga 12´le</t>
  </si>
  <si>
    <t>KK01 Rühma mängumaja</t>
  </si>
  <si>
    <t>Tühi ka pakkumuses</t>
  </si>
  <si>
    <t>KK03 Ronimissein kividega</t>
  </si>
  <si>
    <t>KK04 süvendite ja kastidega tegevuslaud eritellimusena</t>
  </si>
  <si>
    <t>KK05a 2-kohaline Lego Duplo laud erilahendusena</t>
  </si>
  <si>
    <t>KK05b 4-kohaline Lego laud erilahendusena</t>
  </si>
  <si>
    <t>KK06 Bulletin board teade- ja päevanäituste alus</t>
  </si>
  <si>
    <t>KK07 Õppeköök</t>
  </si>
  <si>
    <t>KK08 Lugemispesa loovtööruumis</t>
  </si>
  <si>
    <t>KK09 Ooteala pink</t>
  </si>
  <si>
    <t>KK10 Õppejuhi kabineti kohtkindel kapp</t>
  </si>
  <si>
    <t>KK11 Mänguterapeudi kabineti kohtkindel kapp</t>
  </si>
  <si>
    <t>KK12 Muusikajuhi kabineti kohtkindel kapp</t>
  </si>
  <si>
    <t>KK13 Ruumi 226 kohtkindel kapp</t>
  </si>
  <si>
    <t>KK14 Ruumi 229 kohtkindel kapp</t>
  </si>
  <si>
    <t>KK16 Ruumi 102 kohtkindel kapp</t>
  </si>
  <si>
    <t>TEX1 Hämardav ruloo rühmaruumi magamise alas, saalis, muusikasaalis, loovtööruumis ja kabinettides</t>
  </si>
  <si>
    <t>KOKKU</t>
  </si>
  <si>
    <t>Muudatuse mõju kogusele</t>
  </si>
  <si>
    <t>suurenes</t>
  </si>
  <si>
    <t>sama</t>
  </si>
  <si>
    <t>vähenes</t>
  </si>
  <si>
    <t>jäi ära</t>
  </si>
  <si>
    <t>Koguse arvuline muutus</t>
  </si>
  <si>
    <t>Ühiku hind</t>
  </si>
  <si>
    <t>Tegelik kogus</t>
  </si>
  <si>
    <t>Pakkumuse järgne</t>
  </si>
  <si>
    <t>kogus</t>
  </si>
  <si>
    <t>ühik</t>
  </si>
  <si>
    <t>tk</t>
  </si>
  <si>
    <t>hind</t>
  </si>
  <si>
    <t>maksumus EUR</t>
  </si>
  <si>
    <t/>
  </si>
  <si>
    <t>Kommentaar</t>
  </si>
  <si>
    <t>Arvu muutus</t>
  </si>
  <si>
    <t>Materjali muutus</t>
  </si>
  <si>
    <t>Kokku</t>
  </si>
  <si>
    <t>Kood vormil 3</t>
  </si>
  <si>
    <t>Aendustoode</t>
  </si>
  <si>
    <t>Asenduse maksumus</t>
  </si>
  <si>
    <t>Piirded</t>
  </si>
  <si>
    <t>Mängumaja Ruubin</t>
  </si>
  <si>
    <t>Otto 3,6 m2</t>
  </si>
  <si>
    <t>otto</t>
  </si>
  <si>
    <t>Mängumaja Harry</t>
  </si>
  <si>
    <t>Jennie 3,6 m2</t>
  </si>
  <si>
    <t>jennie</t>
  </si>
  <si>
    <t>Mängumaja Annabella</t>
  </si>
  <si>
    <t>Sam 2,4 m2</t>
  </si>
  <si>
    <t>sam</t>
  </si>
  <si>
    <t>Mängumaja Kreete</t>
  </si>
  <si>
    <t>liivamaja</t>
  </si>
  <si>
    <t>Mängumaja Olivia koos varjualusega</t>
  </si>
  <si>
    <t>Tom 3,8 m2</t>
  </si>
  <si>
    <t>tom</t>
  </si>
  <si>
    <t>Vedrukiik Lepatriinu</t>
  </si>
  <si>
    <t>vedrutoru</t>
  </si>
  <si>
    <t>Vedrukiik Jänes</t>
  </si>
  <si>
    <t>sõimeala liivakast</t>
  </si>
  <si>
    <t>Laev Pinta</t>
  </si>
  <si>
    <t>ronila</t>
  </si>
  <si>
    <t>Safari jeep</t>
  </si>
  <si>
    <t>sõimeala liumägi</t>
  </si>
  <si>
    <t>Lennuk</t>
  </si>
  <si>
    <t>maasisene batuut kandline</t>
  </si>
  <si>
    <t>Võrkkiikede lebola</t>
  </si>
  <si>
    <t>maasisene batuut ümmargune</t>
  </si>
  <si>
    <t>Vertikaalsetest palkidest ronimisala</t>
  </si>
  <si>
    <t>ämblikuvõrk</t>
  </si>
  <si>
    <t xml:space="preserve">Tasakaalurada: 9 tk puidust pakk diam min 50 cm, 
8 tk horisontaalne pruss pakkude vahel 2,5 m x 0,15x0,15 m
</t>
  </si>
  <si>
    <t>piraaditorn</t>
  </si>
  <si>
    <t>Piire "Rõõmus aiake" loomade aedik</t>
  </si>
  <si>
    <t>Kasvuhoone Julia Gardener</t>
  </si>
  <si>
    <t>Mängumaja Emma</t>
  </si>
  <si>
    <t>Mängumaja Huck</t>
  </si>
  <si>
    <t>Mängumaja Oliver</t>
  </si>
  <si>
    <t>Kaalukiik Unique</t>
  </si>
  <si>
    <t>Kambakiik Paat</t>
  </si>
  <si>
    <t>Vedrukiik Biky</t>
  </si>
  <si>
    <t>Vedrukiik Robinia</t>
  </si>
  <si>
    <t>Vedrukiik Helicopter</t>
  </si>
  <si>
    <t>Vedrukiik Kala</t>
  </si>
  <si>
    <t>jm</t>
  </si>
  <si>
    <t>Muudatuse summa, €</t>
  </si>
  <si>
    <t>Kogus</t>
  </si>
  <si>
    <t>Ühik</t>
  </si>
  <si>
    <t>Summa, €</t>
  </si>
  <si>
    <t>JRK NR</t>
  </si>
  <si>
    <t>MÖÖBLI NIMETUS</t>
  </si>
  <si>
    <t>HIND €/tk</t>
  </si>
  <si>
    <t>KOGUS</t>
  </si>
  <si>
    <t>SUMMA, €</t>
  </si>
  <si>
    <t>Kuivatuskapid</t>
  </si>
  <si>
    <t>Ronimissein-mäed</t>
  </si>
  <si>
    <t>Volditav matt</t>
  </si>
  <si>
    <t>Kaheosaline varbsein</t>
  </si>
  <si>
    <t>Sensoorne peidupaik Vikerkaar</t>
  </si>
  <si>
    <t>Mängunurk Meri sensoorsete elementidega</t>
  </si>
  <si>
    <t>Mängunurk Alpinist</t>
  </si>
  <si>
    <t>€</t>
  </si>
  <si>
    <t>Summa jäi ära, €</t>
  </si>
  <si>
    <t>Summa tuli juurde, €</t>
  </si>
  <si>
    <t>Hoone laiendatava osa vundament oli mõeldud postvundamendina, kuid asendati tööde käigus vaivundamendiga. Vundamendi materjal ja  paigalduse tehnoloogia on erinev.</t>
  </si>
  <si>
    <t>Täisbetoneeritud õõnesploki ja Bauroc Classic 300 mm materjalid ja paigaldustehnoloogiad on erinevad.</t>
  </si>
  <si>
    <t>Esinenud tarneraskused ei ole toetuse saaja poolt tõendatud. Materjali erinevus.</t>
  </si>
  <si>
    <t>Materjali erinevus.</t>
  </si>
  <si>
    <t>KOKKU MUUDATUSED, €</t>
  </si>
  <si>
    <t>Toetuse saaja esitatud muudatuste summa, €</t>
  </si>
  <si>
    <t>Ühiku hind, €</t>
  </si>
  <si>
    <t>Algselt hankelepingus ei sisaldunud</t>
  </si>
  <si>
    <r>
      <t xml:space="preserve">Kuna kogu kipslage ei asendatud, siis tekkisid ka pindades ning hindades erinevused (sellest tulenevalt arvestati ka vähem tagasi). </t>
    </r>
    <r>
      <rPr>
        <b/>
        <sz val="11"/>
        <color theme="1"/>
        <rFont val="Calibri"/>
        <family val="2"/>
        <charset val="186"/>
        <scheme val="minor"/>
      </rPr>
      <t>Ka selle muudatuse põhjustasid ettenägematud ilmastikuolud. Liigne niiskus ei võimaldanud esialgset lahendust</t>
    </r>
    <r>
      <rPr>
        <sz val="11"/>
        <color theme="1"/>
        <rFont val="Calibri"/>
        <family val="2"/>
        <charset val="186"/>
        <scheme val="minor"/>
      </rPr>
      <t xml:space="preserve">.
Lisaks lahendati moodulripplaega ära valgustite probleemi, kuna sai paigaldada integreeritud valgustid. </t>
    </r>
    <r>
      <rPr>
        <u/>
        <sz val="11"/>
        <color theme="1"/>
        <rFont val="Calibri"/>
        <family val="2"/>
        <charset val="186"/>
        <scheme val="minor"/>
      </rPr>
      <t>Ruumide akustiline lahendus muutus paremaks</t>
    </r>
    <r>
      <rPr>
        <sz val="11"/>
        <color theme="1"/>
        <rFont val="Calibri"/>
        <family val="2"/>
        <charset val="186"/>
        <scheme val="minor"/>
      </rPr>
      <t xml:space="preserve">. </t>
    </r>
    <r>
      <rPr>
        <b/>
        <sz val="11"/>
        <color theme="1"/>
        <rFont val="Calibri"/>
        <family val="2"/>
        <charset val="186"/>
        <scheme val="minor"/>
      </rPr>
      <t>Tehnosüsteemide hooldus on lihtsam ja ruumide akustika parem</t>
    </r>
    <r>
      <rPr>
        <sz val="11"/>
        <color theme="1"/>
        <rFont val="Calibri"/>
        <family val="2"/>
        <charset val="186"/>
        <scheme val="minor"/>
      </rPr>
      <t xml:space="preserve">.  </t>
    </r>
  </si>
  <si>
    <r>
      <t xml:space="preserve">Samaväärne asendus. Lae vahetuse tõttu muutusid valgustite tüübid (madalate lagede tõttu polnud võimalik paigaldada rippvalgusteid, sest need oleks takistanud saali sihtotstarbelist kasutamist, millega projekteerija polnud arvestanud. Valgustite vajalik normikohane valgustugevus ei muutunud) ning sellest tulenevalt ka hinnad soodsamaks. Osa valgusteid asendati samade parameetritega valgustite vastu (juurde lisatud valgustite tabel). </t>
    </r>
    <r>
      <rPr>
        <b/>
        <sz val="11"/>
        <color theme="1"/>
        <rFont val="Calibri"/>
        <family val="2"/>
        <charset val="186"/>
        <scheme val="minor"/>
      </rPr>
      <t>Tootjana jäi Glamox, aga projektid ette nähtud valgustid ei arvestanud ruumi kõrgustega ning rippuvaid valgusteid ei olnud võimalik paigaldada.</t>
    </r>
  </si>
  <si>
    <t>Valgustite tabelis toodud projektipõhiste valgustite ja asendusvalgustite osas on tegemist samaväärsete valgustitega.</t>
  </si>
  <si>
    <r>
      <rPr>
        <b/>
        <sz val="11"/>
        <rFont val="Calibri"/>
        <family val="2"/>
        <charset val="186"/>
        <scheme val="minor"/>
      </rPr>
      <t>Postvundamendi</t>
    </r>
    <r>
      <rPr>
        <b/>
        <sz val="11"/>
        <color theme="1"/>
        <rFont val="Calibri"/>
        <family val="2"/>
        <charset val="186"/>
        <scheme val="minor"/>
      </rPr>
      <t xml:space="preserve"> asendamine vaivundamendiga</t>
    </r>
  </si>
  <si>
    <t>Rakendusüksuse kalkulatsioon toodud tabelis lehel 'Sisustuse muudatused 10.1', veerg F.</t>
  </si>
  <si>
    <r>
      <t xml:space="preserve">Osad muudatused samaväärsed, osad ei ole. </t>
    </r>
    <r>
      <rPr>
        <b/>
        <sz val="11"/>
        <rFont val="Calibri"/>
        <family val="2"/>
        <charset val="186"/>
        <scheme val="minor"/>
      </rPr>
      <t>Rakendusüksuse kalkulatsioon toodud tabelis lehel 'Väliala muudatused 10.3', veerg K</t>
    </r>
    <r>
      <rPr>
        <sz val="11"/>
        <rFont val="Calibri"/>
        <family val="2"/>
        <charset val="186"/>
        <scheme val="minor"/>
      </rPr>
      <t>.</t>
    </r>
  </si>
  <si>
    <t>Materjali erinevus</t>
  </si>
  <si>
    <t>Sisustuse lisatellimus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</si>
</sst>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 #,##0.00_-;_-* &quot;-&quot;??_-;_-@_-"/>
    <numFmt numFmtId="164" formatCode="0.0"/>
    <numFmt numFmtId="165" formatCode="_-[$€-2]\ * #,##0.00_-;\-[$€-2]\ * #,##0.00_-;_-[$€-2]\ * &quot;-&quot;??_-;_-@_-"/>
  </numFmts>
  <fonts count="21" x14ac:knownFonts="1">
    <font>
      <sz val="11"/>
      <color theme="1"/>
      <name val="Calibri"/>
      <family val="2"/>
      <charset val="186"/>
      <scheme val="minor"/>
    </font>
    <font>
      <sz val="11"/>
      <color rgb="FFFF0000"/>
      <name val="Calibri"/>
      <family val="2"/>
      <charset val="186"/>
      <scheme val="minor"/>
    </font>
    <font>
      <sz val="10"/>
      <name val="Arial"/>
      <family val="2"/>
      <charset val="186"/>
    </font>
    <font>
      <b/>
      <sz val="11"/>
      <color theme="1"/>
      <name val="Calibri"/>
      <family val="2"/>
      <charset val="186"/>
      <scheme val="minor"/>
    </font>
    <font>
      <sz val="8"/>
      <name val="Calibri"/>
      <family val="2"/>
      <charset val="186"/>
      <scheme val="minor"/>
    </font>
    <font>
      <sz val="11"/>
      <name val="Calibri"/>
      <family val="2"/>
      <charset val="186"/>
      <scheme val="minor"/>
    </font>
    <font>
      <b/>
      <sz val="11"/>
      <name val="Calibri"/>
      <family val="2"/>
      <charset val="186"/>
      <scheme val="minor"/>
    </font>
    <font>
      <u/>
      <sz val="11"/>
      <color theme="1"/>
      <name val="Calibri"/>
      <family val="2"/>
      <charset val="186"/>
      <scheme val="minor"/>
    </font>
    <font>
      <sz val="11"/>
      <color rgb="FF1A1A1A"/>
      <name val="Calibri"/>
      <family val="2"/>
      <charset val="186"/>
      <scheme val="minor"/>
    </font>
    <font>
      <sz val="11"/>
      <color theme="1"/>
      <name val="Calibri"/>
      <family val="2"/>
      <charset val="186"/>
      <scheme val="minor"/>
    </font>
    <font>
      <i/>
      <sz val="11"/>
      <name val="Calibri"/>
      <family val="2"/>
      <charset val="186"/>
      <scheme val="minor"/>
    </font>
    <font>
      <sz val="11"/>
      <color theme="1"/>
      <name val="Calibri"/>
      <family val="2"/>
      <scheme val="minor"/>
    </font>
    <font>
      <b/>
      <sz val="11"/>
      <name val="Calibri"/>
      <family val="2"/>
      <scheme val="minor"/>
    </font>
    <font>
      <sz val="11"/>
      <color rgb="FFFF0000"/>
      <name val="Arial"/>
      <family val="2"/>
    </font>
    <font>
      <b/>
      <sz val="11"/>
      <color rgb="FFFF0000"/>
      <name val="Calibri"/>
      <family val="2"/>
      <charset val="186"/>
      <scheme val="minor"/>
    </font>
    <font>
      <b/>
      <sz val="11"/>
      <color theme="1"/>
      <name val="Calibri"/>
      <family val="2"/>
      <scheme val="minor"/>
    </font>
    <font>
      <sz val="11"/>
      <name val="Calibri"/>
      <family val="2"/>
      <charset val="186"/>
    </font>
    <font>
      <b/>
      <sz val="11"/>
      <name val="Calibri"/>
      <family val="2"/>
      <charset val="186"/>
    </font>
    <font>
      <b/>
      <sz val="11"/>
      <color rgb="FF000000"/>
      <name val="Calibri"/>
      <family val="2"/>
      <charset val="186"/>
    </font>
    <font>
      <b/>
      <i/>
      <sz val="11"/>
      <name val="Calibri"/>
      <family val="2"/>
      <charset val="186"/>
      <scheme val="minor"/>
    </font>
    <font>
      <b/>
      <sz val="11"/>
      <color rgb="FFFF0000"/>
      <name val="Arial"/>
      <family val="2"/>
      <charset val="186"/>
    </font>
  </fonts>
  <fills count="7">
    <fill>
      <patternFill patternType="none"/>
    </fill>
    <fill>
      <patternFill patternType="gray125"/>
    </fill>
    <fill>
      <patternFill patternType="solid">
        <fgColor theme="0"/>
        <bgColor indexed="64"/>
      </patternFill>
    </fill>
    <fill>
      <patternFill patternType="solid">
        <fgColor theme="9" tint="0.59999389629810485"/>
        <bgColor indexed="64"/>
      </patternFill>
    </fill>
    <fill>
      <patternFill patternType="solid">
        <fgColor rgb="FF92D050"/>
        <bgColor indexed="64"/>
      </patternFill>
    </fill>
    <fill>
      <patternFill patternType="solid">
        <fgColor rgb="FFFFFFFF"/>
        <bgColor rgb="FF000000"/>
      </patternFill>
    </fill>
    <fill>
      <patternFill patternType="solid">
        <fgColor theme="7" tint="0.39997558519241921"/>
        <bgColor indexed="64"/>
      </patternFill>
    </fill>
  </fills>
  <borders count="15">
    <border>
      <left/>
      <right/>
      <top/>
      <bottom/>
      <diagonal/>
    </border>
    <border>
      <left/>
      <right style="thin">
        <color indexed="64"/>
      </right>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right/>
      <top style="thin">
        <color indexed="64"/>
      </top>
      <bottom/>
      <diagonal/>
    </border>
  </borders>
  <cellStyleXfs count="4">
    <xf numFmtId="0" fontId="0" fillId="0" borderId="0"/>
    <xf numFmtId="0" fontId="2" fillId="0" borderId="0"/>
    <xf numFmtId="43" fontId="9" fillId="0" borderId="0" applyFont="0" applyFill="0" applyBorder="0" applyAlignment="0" applyProtection="0"/>
    <xf numFmtId="0" fontId="11" fillId="0" borderId="0"/>
  </cellStyleXfs>
  <cellXfs count="371">
    <xf numFmtId="0" fontId="0" fillId="0" borderId="0" xfId="0"/>
    <xf numFmtId="4" fontId="0" fillId="0" borderId="0" xfId="0" applyNumberFormat="1"/>
    <xf numFmtId="49" fontId="0" fillId="0" borderId="0" xfId="0" applyNumberFormat="1"/>
    <xf numFmtId="0" fontId="0" fillId="0" borderId="0" xfId="0" applyFill="1"/>
    <xf numFmtId="0" fontId="0" fillId="0" borderId="9" xfId="0" applyBorder="1"/>
    <xf numFmtId="4" fontId="0" fillId="0" borderId="9" xfId="0" applyNumberFormat="1" applyBorder="1"/>
    <xf numFmtId="4" fontId="1" fillId="0" borderId="9" xfId="0" applyNumberFormat="1" applyFont="1" applyBorder="1"/>
    <xf numFmtId="4" fontId="0" fillId="0" borderId="9" xfId="0" applyNumberFormat="1" applyBorder="1" applyAlignment="1">
      <alignment wrapText="1"/>
    </xf>
    <xf numFmtId="0" fontId="0" fillId="0" borderId="9" xfId="0" applyBorder="1" applyAlignment="1">
      <alignment wrapText="1"/>
    </xf>
    <xf numFmtId="0" fontId="1" fillId="0" borderId="9" xfId="0" applyFont="1" applyBorder="1"/>
    <xf numFmtId="4" fontId="0" fillId="0" borderId="4" xfId="0" applyNumberFormat="1" applyBorder="1"/>
    <xf numFmtId="49" fontId="0" fillId="0" borderId="9" xfId="0" applyNumberFormat="1" applyBorder="1" applyAlignment="1">
      <alignment horizontal="center" vertical="center"/>
    </xf>
    <xf numFmtId="4" fontId="0" fillId="0" borderId="9" xfId="0" applyNumberFormat="1" applyBorder="1" applyAlignment="1">
      <alignment horizontal="center" vertical="center"/>
    </xf>
    <xf numFmtId="0" fontId="5" fillId="0" borderId="0" xfId="0" applyFont="1" applyFill="1"/>
    <xf numFmtId="0" fontId="1" fillId="0" borderId="9" xfId="0" applyFont="1" applyBorder="1" applyAlignment="1">
      <alignment wrapText="1"/>
    </xf>
    <xf numFmtId="4" fontId="3" fillId="0" borderId="2" xfId="0" applyNumberFormat="1" applyFont="1" applyBorder="1" applyAlignment="1">
      <alignment horizontal="center" wrapText="1"/>
    </xf>
    <xf numFmtId="4" fontId="3" fillId="0" borderId="5" xfId="0" applyNumberFormat="1" applyFont="1" applyBorder="1" applyAlignment="1">
      <alignment horizontal="center" wrapText="1"/>
    </xf>
    <xf numFmtId="1" fontId="3" fillId="0" borderId="5" xfId="0" applyNumberFormat="1" applyFont="1" applyBorder="1" applyAlignment="1">
      <alignment horizontal="center" wrapText="1"/>
    </xf>
    <xf numFmtId="1" fontId="3" fillId="0" borderId="2" xfId="0" applyNumberFormat="1" applyFont="1" applyBorder="1" applyAlignment="1">
      <alignment horizontal="center" wrapText="1"/>
    </xf>
    <xf numFmtId="1" fontId="0" fillId="0" borderId="1" xfId="0" applyNumberFormat="1" applyFont="1" applyBorder="1"/>
    <xf numFmtId="1" fontId="1" fillId="0" borderId="1" xfId="0" applyNumberFormat="1" applyFont="1" applyBorder="1"/>
    <xf numFmtId="1" fontId="0" fillId="0" borderId="0" xfId="0" applyNumberFormat="1"/>
    <xf numFmtId="1" fontId="0" fillId="0" borderId="6" xfId="0" applyNumberFormat="1" applyFont="1" applyBorder="1"/>
    <xf numFmtId="4" fontId="0" fillId="0" borderId="0" xfId="0" applyNumberFormat="1" applyFont="1" applyBorder="1"/>
    <xf numFmtId="1" fontId="0" fillId="0" borderId="0" xfId="0" applyNumberFormat="1" applyFont="1" applyBorder="1"/>
    <xf numFmtId="0" fontId="0" fillId="0" borderId="9" xfId="0" applyFont="1" applyBorder="1"/>
    <xf numFmtId="0" fontId="0" fillId="0" borderId="8" xfId="0" applyBorder="1"/>
    <xf numFmtId="0" fontId="0" fillId="0" borderId="2" xfId="0" applyBorder="1"/>
    <xf numFmtId="49" fontId="0" fillId="0" borderId="2" xfId="0" applyNumberFormat="1" applyBorder="1" applyAlignment="1">
      <alignment horizontal="center" vertical="center"/>
    </xf>
    <xf numFmtId="1" fontId="0" fillId="0" borderId="12" xfId="0" applyNumberFormat="1" applyFont="1" applyBorder="1"/>
    <xf numFmtId="1" fontId="0" fillId="0" borderId="3" xfId="0" applyNumberFormat="1" applyFont="1" applyBorder="1"/>
    <xf numFmtId="1" fontId="1" fillId="0" borderId="3" xfId="0" applyNumberFormat="1" applyFont="1" applyBorder="1"/>
    <xf numFmtId="1" fontId="0" fillId="0" borderId="9" xfId="0" applyNumberFormat="1" applyFont="1" applyBorder="1"/>
    <xf numFmtId="0" fontId="0" fillId="0" borderId="2" xfId="0" applyBorder="1" applyAlignment="1">
      <alignment vertical="top" wrapText="1"/>
    </xf>
    <xf numFmtId="1" fontId="0" fillId="0" borderId="1" xfId="0" applyNumberFormat="1" applyFont="1" applyBorder="1" applyAlignment="1">
      <alignment vertical="top" wrapText="1"/>
    </xf>
    <xf numFmtId="1" fontId="0" fillId="0" borderId="1" xfId="0" applyNumberFormat="1" applyFont="1" applyBorder="1" applyAlignment="1">
      <alignment horizontal="center" vertical="center"/>
    </xf>
    <xf numFmtId="0" fontId="0" fillId="0" borderId="9" xfId="0" applyFill="1" applyBorder="1"/>
    <xf numFmtId="4" fontId="5" fillId="0" borderId="9" xfId="0" applyNumberFormat="1" applyFont="1" applyFill="1" applyBorder="1"/>
    <xf numFmtId="4" fontId="5" fillId="0" borderId="9" xfId="0" applyNumberFormat="1" applyFont="1" applyBorder="1"/>
    <xf numFmtId="0" fontId="5" fillId="0" borderId="9" xfId="0" applyFont="1" applyBorder="1"/>
    <xf numFmtId="0" fontId="3" fillId="0" borderId="9" xfId="0" applyFont="1" applyBorder="1" applyAlignment="1">
      <alignment horizontal="center"/>
    </xf>
    <xf numFmtId="0" fontId="6" fillId="0" borderId="10" xfId="0" applyFont="1" applyBorder="1" applyAlignment="1">
      <alignment horizontal="center" vertical="center"/>
    </xf>
    <xf numFmtId="0" fontId="6" fillId="0" borderId="9" xfId="0" applyFont="1" applyBorder="1" applyAlignment="1">
      <alignment horizontal="center"/>
    </xf>
    <xf numFmtId="49" fontId="0" fillId="0" borderId="9" xfId="0" applyNumberFormat="1" applyBorder="1" applyAlignment="1">
      <alignment horizontal="center"/>
    </xf>
    <xf numFmtId="4" fontId="3" fillId="0" borderId="9" xfId="0" applyNumberFormat="1" applyFont="1" applyBorder="1" applyAlignment="1">
      <alignment horizontal="center"/>
    </xf>
    <xf numFmtId="4" fontId="3" fillId="0" borderId="3" xfId="0" applyNumberFormat="1" applyFont="1" applyBorder="1" applyAlignment="1">
      <alignment horizontal="center"/>
    </xf>
    <xf numFmtId="1" fontId="0" fillId="0" borderId="9" xfId="0" applyNumberFormat="1" applyFont="1" applyBorder="1" applyAlignment="1"/>
    <xf numFmtId="4" fontId="3" fillId="0" borderId="9" xfId="0" applyNumberFormat="1" applyFont="1" applyFill="1" applyBorder="1" applyAlignment="1">
      <alignment horizontal="center"/>
    </xf>
    <xf numFmtId="1" fontId="0" fillId="0" borderId="9" xfId="0" applyNumberFormat="1" applyFont="1" applyBorder="1" applyAlignment="1">
      <alignment wrapText="1"/>
    </xf>
    <xf numFmtId="4" fontId="3" fillId="0" borderId="9" xfId="0" applyNumberFormat="1" applyFont="1" applyBorder="1" applyAlignment="1">
      <alignment horizontal="center" wrapText="1"/>
    </xf>
    <xf numFmtId="4" fontId="5" fillId="0" borderId="4" xfId="0" applyNumberFormat="1" applyFont="1" applyFill="1" applyBorder="1"/>
    <xf numFmtId="0" fontId="0" fillId="0" borderId="8" xfId="0" applyFont="1" applyBorder="1"/>
    <xf numFmtId="0" fontId="0" fillId="0" borderId="2" xfId="0" applyBorder="1" applyAlignment="1">
      <alignment horizontal="center" vertical="center"/>
    </xf>
    <xf numFmtId="4" fontId="6" fillId="0" borderId="3" xfId="0" applyNumberFormat="1" applyFont="1" applyBorder="1" applyAlignment="1">
      <alignment horizontal="center"/>
    </xf>
    <xf numFmtId="1" fontId="0" fillId="0" borderId="6" xfId="0" applyNumberFormat="1" applyFont="1" applyBorder="1" applyAlignment="1">
      <alignment wrapText="1"/>
    </xf>
    <xf numFmtId="1" fontId="0" fillId="0" borderId="6" xfId="0" applyNumberFormat="1" applyFont="1" applyBorder="1" applyAlignment="1">
      <alignment horizontal="left" wrapText="1"/>
    </xf>
    <xf numFmtId="0" fontId="0" fillId="0" borderId="0" xfId="0" applyAlignment="1">
      <alignment vertical="center"/>
    </xf>
    <xf numFmtId="1" fontId="0" fillId="0" borderId="9" xfId="0" applyNumberFormat="1" applyFont="1" applyBorder="1" applyAlignment="1">
      <alignment horizontal="center" vertical="center"/>
    </xf>
    <xf numFmtId="0" fontId="0" fillId="0" borderId="9" xfId="0" applyBorder="1" applyAlignment="1">
      <alignment horizontal="center" vertical="center"/>
    </xf>
    <xf numFmtId="0" fontId="0" fillId="0" borderId="9" xfId="0" applyFill="1" applyBorder="1" applyAlignment="1">
      <alignment horizontal="center" vertical="center"/>
    </xf>
    <xf numFmtId="0" fontId="5" fillId="0" borderId="8" xfId="0" applyFont="1" applyBorder="1" applyAlignment="1">
      <alignment horizontal="center" vertical="center"/>
    </xf>
    <xf numFmtId="0" fontId="0" fillId="0" borderId="0" xfId="0" applyAlignment="1">
      <alignment horizontal="center" vertical="center"/>
    </xf>
    <xf numFmtId="1" fontId="0" fillId="0" borderId="2" xfId="0" applyNumberFormat="1" applyFont="1" applyBorder="1" applyAlignment="1">
      <alignment horizontal="center"/>
    </xf>
    <xf numFmtId="1" fontId="0" fillId="0" borderId="2" xfId="0" applyNumberFormat="1" applyFont="1" applyBorder="1" applyAlignment="1">
      <alignment horizontal="center" vertical="center"/>
    </xf>
    <xf numFmtId="4" fontId="0" fillId="0" borderId="8" xfId="0" applyNumberFormat="1" applyFont="1" applyBorder="1" applyAlignment="1">
      <alignment horizontal="center"/>
    </xf>
    <xf numFmtId="4" fontId="0" fillId="0" borderId="2" xfId="0" applyNumberFormat="1" applyFont="1" applyBorder="1" applyAlignment="1">
      <alignment horizontal="center"/>
    </xf>
    <xf numFmtId="1" fontId="0" fillId="0" borderId="2" xfId="0" applyNumberFormat="1" applyFont="1" applyBorder="1" applyAlignment="1">
      <alignment horizontal="center" vertical="center" wrapText="1"/>
    </xf>
    <xf numFmtId="1" fontId="0" fillId="0" borderId="3" xfId="0" applyNumberFormat="1" applyFont="1" applyBorder="1" applyAlignment="1">
      <alignment wrapText="1"/>
    </xf>
    <xf numFmtId="1" fontId="0" fillId="0" borderId="1" xfId="0" applyNumberFormat="1" applyFont="1" applyBorder="1" applyAlignment="1">
      <alignment vertical="top"/>
    </xf>
    <xf numFmtId="0" fontId="5" fillId="0" borderId="9" xfId="0" applyFont="1" applyFill="1" applyBorder="1"/>
    <xf numFmtId="1" fontId="5" fillId="0" borderId="9" xfId="0" applyNumberFormat="1" applyFont="1" applyFill="1" applyBorder="1" applyAlignment="1">
      <alignment horizontal="center"/>
    </xf>
    <xf numFmtId="49" fontId="5" fillId="0" borderId="9" xfId="0" applyNumberFormat="1" applyFont="1" applyFill="1" applyBorder="1" applyAlignment="1">
      <alignment horizontal="center"/>
    </xf>
    <xf numFmtId="1" fontId="3" fillId="0" borderId="9" xfId="0" applyNumberFormat="1" applyFont="1" applyFill="1" applyBorder="1" applyAlignment="1"/>
    <xf numFmtId="0" fontId="0" fillId="0" borderId="2" xfId="0" applyFill="1" applyBorder="1" applyAlignment="1"/>
    <xf numFmtId="1" fontId="0" fillId="0" borderId="2" xfId="0" applyNumberFormat="1" applyFill="1" applyBorder="1" applyAlignment="1">
      <alignment horizontal="center"/>
    </xf>
    <xf numFmtId="49" fontId="0" fillId="0" borderId="2" xfId="0" applyNumberFormat="1" applyFill="1" applyBorder="1" applyAlignment="1">
      <alignment horizontal="center"/>
    </xf>
    <xf numFmtId="0" fontId="0" fillId="0" borderId="8" xfId="0" applyFill="1" applyBorder="1"/>
    <xf numFmtId="4" fontId="6" fillId="0" borderId="9" xfId="0" applyNumberFormat="1" applyFont="1" applyBorder="1" applyAlignment="1">
      <alignment horizontal="center"/>
    </xf>
    <xf numFmtId="1" fontId="6" fillId="0" borderId="9" xfId="0" applyNumberFormat="1" applyFont="1" applyFill="1" applyBorder="1" applyAlignment="1"/>
    <xf numFmtId="1" fontId="3" fillId="0" borderId="9" xfId="0" applyNumberFormat="1" applyFont="1" applyBorder="1"/>
    <xf numFmtId="1" fontId="5" fillId="0" borderId="3" xfId="0" applyNumberFormat="1" applyFont="1" applyBorder="1" applyAlignment="1">
      <alignment horizontal="left" vertical="top" wrapText="1"/>
    </xf>
    <xf numFmtId="0" fontId="5" fillId="0" borderId="9" xfId="0" applyFont="1" applyBorder="1" applyAlignment="1">
      <alignment horizontal="center"/>
    </xf>
    <xf numFmtId="0" fontId="5" fillId="0" borderId="9" xfId="0" applyFont="1" applyBorder="1" applyAlignment="1">
      <alignment wrapText="1"/>
    </xf>
    <xf numFmtId="49" fontId="5" fillId="0" borderId="9" xfId="0" applyNumberFormat="1" applyFont="1" applyBorder="1" applyAlignment="1">
      <alignment horizontal="center"/>
    </xf>
    <xf numFmtId="0" fontId="5" fillId="0" borderId="2" xfId="0" applyFont="1" applyBorder="1"/>
    <xf numFmtId="1" fontId="5" fillId="0" borderId="9" xfId="0" applyNumberFormat="1" applyFont="1" applyBorder="1"/>
    <xf numFmtId="4" fontId="3" fillId="0" borderId="0" xfId="0" applyNumberFormat="1" applyFont="1" applyBorder="1"/>
    <xf numFmtId="0" fontId="3" fillId="0" borderId="9" xfId="0" applyFont="1" applyBorder="1"/>
    <xf numFmtId="0" fontId="5" fillId="0" borderId="8" xfId="0" applyFont="1" applyBorder="1"/>
    <xf numFmtId="0" fontId="5" fillId="2" borderId="9" xfId="0" applyFont="1" applyFill="1" applyBorder="1"/>
    <xf numFmtId="0" fontId="6" fillId="0" borderId="9" xfId="0" applyFont="1" applyBorder="1"/>
    <xf numFmtId="0" fontId="10" fillId="0" borderId="9" xfId="0" applyFont="1" applyBorder="1"/>
    <xf numFmtId="0" fontId="5" fillId="0" borderId="14" xfId="0" applyFont="1" applyBorder="1"/>
    <xf numFmtId="0" fontId="6" fillId="0" borderId="9" xfId="3" applyFont="1" applyBorder="1" applyAlignment="1">
      <alignment wrapText="1"/>
    </xf>
    <xf numFmtId="0" fontId="10" fillId="0" borderId="9" xfId="0" applyFont="1" applyBorder="1" applyAlignment="1">
      <alignment wrapText="1"/>
    </xf>
    <xf numFmtId="0" fontId="1" fillId="2" borderId="9" xfId="0" applyFont="1" applyFill="1" applyBorder="1" applyAlignment="1">
      <alignment wrapText="1"/>
    </xf>
    <xf numFmtId="0" fontId="1" fillId="3" borderId="9" xfId="0" applyFont="1" applyFill="1" applyBorder="1" applyAlignment="1">
      <alignment wrapText="1"/>
    </xf>
    <xf numFmtId="0" fontId="5" fillId="0" borderId="8" xfId="0" applyFont="1" applyBorder="1" applyAlignment="1">
      <alignment wrapText="1"/>
    </xf>
    <xf numFmtId="0" fontId="5" fillId="0" borderId="14" xfId="0" applyFont="1" applyBorder="1" applyAlignment="1">
      <alignment horizontal="left" vertical="top" wrapText="1"/>
    </xf>
    <xf numFmtId="0" fontId="6" fillId="0" borderId="14" xfId="0" applyFont="1" applyBorder="1" applyAlignment="1">
      <alignment wrapText="1"/>
    </xf>
    <xf numFmtId="0" fontId="0" fillId="3" borderId="9" xfId="0" applyFill="1" applyBorder="1"/>
    <xf numFmtId="0" fontId="5" fillId="0" borderId="0" xfId="0" applyFont="1" applyAlignment="1">
      <alignment wrapText="1"/>
    </xf>
    <xf numFmtId="4" fontId="6" fillId="0" borderId="9" xfId="3" applyNumberFormat="1" applyFont="1" applyBorder="1" applyAlignment="1">
      <alignment wrapText="1"/>
    </xf>
    <xf numFmtId="4" fontId="10" fillId="0" borderId="9" xfId="0" applyNumberFormat="1" applyFont="1" applyBorder="1" applyAlignment="1">
      <alignment wrapText="1"/>
    </xf>
    <xf numFmtId="4" fontId="5" fillId="0" borderId="9" xfId="0" applyNumberFormat="1" applyFont="1" applyBorder="1" applyAlignment="1">
      <alignment wrapText="1"/>
    </xf>
    <xf numFmtId="4" fontId="1" fillId="0" borderId="9" xfId="0" applyNumberFormat="1" applyFont="1" applyBorder="1" applyAlignment="1">
      <alignment wrapText="1"/>
    </xf>
    <xf numFmtId="4" fontId="1" fillId="2" borderId="9" xfId="0" applyNumberFormat="1" applyFont="1" applyFill="1" applyBorder="1" applyAlignment="1">
      <alignment wrapText="1"/>
    </xf>
    <xf numFmtId="4" fontId="5" fillId="0" borderId="9" xfId="0" applyNumberFormat="1" applyFont="1" applyBorder="1" applyAlignment="1">
      <alignment horizontal="right" wrapText="1"/>
    </xf>
    <xf numFmtId="4" fontId="1" fillId="3" borderId="9" xfId="0" applyNumberFormat="1" applyFont="1" applyFill="1" applyBorder="1" applyAlignment="1">
      <alignment wrapText="1"/>
    </xf>
    <xf numFmtId="4" fontId="5" fillId="0" borderId="9" xfId="0" applyNumberFormat="1" applyFont="1" applyBorder="1" applyAlignment="1">
      <alignment horizontal="right" vertical="center"/>
    </xf>
    <xf numFmtId="4" fontId="5" fillId="0" borderId="8" xfId="0" applyNumberFormat="1" applyFont="1" applyBorder="1" applyAlignment="1">
      <alignment wrapText="1"/>
    </xf>
    <xf numFmtId="4" fontId="5" fillId="0" borderId="0" xfId="0" applyNumberFormat="1" applyFont="1" applyAlignment="1">
      <alignment horizontal="right" wrapText="1"/>
    </xf>
    <xf numFmtId="4" fontId="0" fillId="3" borderId="9" xfId="0" applyNumberFormat="1" applyFill="1" applyBorder="1"/>
    <xf numFmtId="0" fontId="6" fillId="0" borderId="9" xfId="3" applyFont="1" applyBorder="1" applyAlignment="1">
      <alignment horizontal="center" wrapText="1"/>
    </xf>
    <xf numFmtId="0" fontId="6" fillId="0" borderId="9" xfId="0" applyFont="1" applyBorder="1" applyAlignment="1">
      <alignment horizontal="center" wrapText="1"/>
    </xf>
    <xf numFmtId="0" fontId="14" fillId="0" borderId="9" xfId="0" applyFont="1" applyBorder="1" applyAlignment="1">
      <alignment horizontal="center" wrapText="1"/>
    </xf>
    <xf numFmtId="0" fontId="14" fillId="3" borderId="9" xfId="0" applyFont="1" applyFill="1" applyBorder="1" applyAlignment="1">
      <alignment horizontal="center" wrapText="1"/>
    </xf>
    <xf numFmtId="4" fontId="13" fillId="0" borderId="0" xfId="0" applyNumberFormat="1" applyFont="1" applyAlignment="1">
      <alignment horizontal="center" vertical="top" wrapText="1"/>
    </xf>
    <xf numFmtId="43" fontId="6" fillId="0" borderId="9" xfId="2" applyFont="1" applyFill="1" applyBorder="1" applyAlignment="1">
      <alignment horizontal="center" vertical="center"/>
    </xf>
    <xf numFmtId="43" fontId="5" fillId="0" borderId="9" xfId="2" applyFont="1" applyFill="1" applyBorder="1" applyAlignment="1">
      <alignment horizontal="center" vertical="center"/>
    </xf>
    <xf numFmtId="43" fontId="1" fillId="0" borderId="9" xfId="2" applyFont="1" applyFill="1" applyBorder="1" applyAlignment="1">
      <alignment horizontal="center" vertical="center"/>
    </xf>
    <xf numFmtId="43" fontId="1" fillId="3" borderId="9" xfId="2" applyFont="1" applyFill="1" applyBorder="1" applyAlignment="1">
      <alignment horizontal="center" vertical="center"/>
    </xf>
    <xf numFmtId="43" fontId="5" fillId="0" borderId="8" xfId="2" applyFont="1" applyFill="1" applyBorder="1" applyAlignment="1">
      <alignment horizontal="center" vertical="center"/>
    </xf>
    <xf numFmtId="43" fontId="5" fillId="0" borderId="9" xfId="2" applyFont="1" applyFill="1" applyBorder="1" applyAlignment="1">
      <alignment horizontal="center"/>
    </xf>
    <xf numFmtId="4" fontId="5" fillId="0" borderId="0" xfId="2" applyNumberFormat="1" applyFont="1" applyFill="1" applyBorder="1" applyAlignment="1">
      <alignment horizontal="center" vertical="center"/>
    </xf>
    <xf numFmtId="0" fontId="6" fillId="0" borderId="9" xfId="0" applyFont="1" applyBorder="1" applyAlignment="1">
      <alignment horizontal="center" vertical="center"/>
    </xf>
    <xf numFmtId="0" fontId="5" fillId="0" borderId="9" xfId="0" applyFont="1" applyBorder="1" applyAlignment="1">
      <alignment horizontal="center" vertical="center"/>
    </xf>
    <xf numFmtId="164" fontId="5" fillId="0" borderId="9" xfId="0" applyNumberFormat="1" applyFont="1" applyBorder="1" applyAlignment="1">
      <alignment horizontal="center" vertical="center"/>
    </xf>
    <xf numFmtId="164" fontId="1" fillId="3" borderId="9" xfId="0" applyNumberFormat="1" applyFont="1" applyFill="1" applyBorder="1" applyAlignment="1">
      <alignment horizontal="center" vertical="center"/>
    </xf>
    <xf numFmtId="0" fontId="1" fillId="0" borderId="9" xfId="0" applyFont="1" applyBorder="1" applyAlignment="1">
      <alignment horizontal="center" vertical="center"/>
    </xf>
    <xf numFmtId="4" fontId="5" fillId="0" borderId="0" xfId="0" applyNumberFormat="1" applyFont="1" applyAlignment="1">
      <alignment horizontal="center" vertical="center"/>
    </xf>
    <xf numFmtId="4" fontId="6" fillId="0" borderId="9" xfId="0" applyNumberFormat="1" applyFont="1" applyBorder="1" applyAlignment="1">
      <alignment horizontal="center" vertical="center"/>
    </xf>
    <xf numFmtId="4" fontId="5" fillId="0" borderId="9" xfId="0" applyNumberFormat="1" applyFont="1" applyBorder="1" applyAlignment="1">
      <alignment horizontal="center" vertical="center"/>
    </xf>
    <xf numFmtId="4" fontId="1" fillId="0" borderId="9" xfId="0" applyNumberFormat="1" applyFont="1" applyBorder="1" applyAlignment="1">
      <alignment horizontal="center" vertical="center"/>
    </xf>
    <xf numFmtId="4" fontId="1" fillId="3" borderId="9" xfId="0" applyNumberFormat="1" applyFont="1" applyFill="1" applyBorder="1" applyAlignment="1">
      <alignment horizontal="center" vertical="center"/>
    </xf>
    <xf numFmtId="4" fontId="5" fillId="0" borderId="8" xfId="0" applyNumberFormat="1" applyFont="1" applyBorder="1" applyAlignment="1">
      <alignment horizontal="center" vertical="center"/>
    </xf>
    <xf numFmtId="4" fontId="5" fillId="0" borderId="9" xfId="0" applyNumberFormat="1" applyFont="1" applyBorder="1" applyAlignment="1">
      <alignment horizontal="center"/>
    </xf>
    <xf numFmtId="4" fontId="6" fillId="0" borderId="0" xfId="0" applyNumberFormat="1" applyFont="1" applyAlignment="1">
      <alignment horizontal="center" vertical="center"/>
    </xf>
    <xf numFmtId="0" fontId="15" fillId="4" borderId="0" xfId="0" applyFont="1" applyFill="1"/>
    <xf numFmtId="165" fontId="15" fillId="4" borderId="0" xfId="0" applyNumberFormat="1" applyFont="1" applyFill="1"/>
    <xf numFmtId="0" fontId="17" fillId="0" borderId="9" xfId="0" applyFont="1" applyBorder="1" applyAlignment="1">
      <alignment horizontal="center" wrapText="1"/>
    </xf>
    <xf numFmtId="0" fontId="15" fillId="4" borderId="0" xfId="0" applyFont="1" applyFill="1" applyAlignment="1">
      <alignment wrapText="1"/>
    </xf>
    <xf numFmtId="0" fontId="0" fillId="0" borderId="0" xfId="0" applyAlignment="1">
      <alignment vertical="top"/>
    </xf>
    <xf numFmtId="43" fontId="0" fillId="0" borderId="0" xfId="2" applyFont="1" applyAlignment="1">
      <alignment horizontal="center"/>
    </xf>
    <xf numFmtId="0" fontId="12" fillId="4" borderId="9" xfId="0" applyFont="1" applyFill="1" applyBorder="1"/>
    <xf numFmtId="0" fontId="12" fillId="4" borderId="9" xfId="3" applyFont="1" applyFill="1" applyBorder="1" applyAlignment="1">
      <alignment wrapText="1"/>
    </xf>
    <xf numFmtId="0" fontId="3" fillId="6" borderId="8" xfId="0" applyFont="1" applyFill="1" applyBorder="1"/>
    <xf numFmtId="0" fontId="10" fillId="2" borderId="9" xfId="0" applyFont="1" applyFill="1" applyBorder="1"/>
    <xf numFmtId="0" fontId="10" fillId="2" borderId="9" xfId="0" applyFont="1" applyFill="1" applyBorder="1" applyAlignment="1">
      <alignment wrapText="1"/>
    </xf>
    <xf numFmtId="43" fontId="5" fillId="2" borderId="9" xfId="2" applyFont="1" applyFill="1" applyBorder="1" applyAlignment="1">
      <alignment horizontal="center" vertical="center"/>
    </xf>
    <xf numFmtId="0" fontId="5" fillId="2" borderId="9" xfId="0" applyFont="1" applyFill="1" applyBorder="1" applyAlignment="1">
      <alignment horizontal="center" vertical="center"/>
    </xf>
    <xf numFmtId="4" fontId="5" fillId="2" borderId="9" xfId="0" applyNumberFormat="1" applyFont="1" applyFill="1" applyBorder="1" applyAlignment="1">
      <alignment horizontal="center" vertical="center"/>
    </xf>
    <xf numFmtId="0" fontId="5" fillId="0" borderId="9" xfId="0" applyFont="1" applyBorder="1" applyAlignment="1">
      <alignment vertical="top"/>
    </xf>
    <xf numFmtId="0" fontId="5" fillId="0" borderId="9" xfId="0" applyFont="1" applyBorder="1" applyAlignment="1">
      <alignment vertical="top" wrapText="1"/>
    </xf>
    <xf numFmtId="43" fontId="12" fillId="4" borderId="13" xfId="2" applyFont="1" applyFill="1" applyBorder="1" applyAlignment="1">
      <alignment horizontal="center" vertical="center"/>
    </xf>
    <xf numFmtId="43" fontId="12" fillId="4" borderId="3" xfId="2" applyFont="1" applyFill="1" applyBorder="1" applyAlignment="1">
      <alignment horizontal="center" vertical="center"/>
    </xf>
    <xf numFmtId="2" fontId="0" fillId="0" borderId="0" xfId="0" applyNumberFormat="1"/>
    <xf numFmtId="4" fontId="16" fillId="5" borderId="9" xfId="0" applyNumberFormat="1" applyFont="1" applyFill="1" applyBorder="1" applyAlignment="1">
      <alignment horizontal="center" vertical="center"/>
    </xf>
    <xf numFmtId="0" fontId="0" fillId="0" borderId="0" xfId="0" applyAlignment="1">
      <alignment horizontal="center"/>
    </xf>
    <xf numFmtId="4" fontId="0" fillId="0" borderId="0" xfId="0" applyNumberFormat="1" applyAlignment="1">
      <alignment horizontal="center"/>
    </xf>
    <xf numFmtId="0" fontId="0" fillId="0" borderId="9" xfId="0" applyBorder="1" applyAlignment="1">
      <alignment horizontal="center"/>
    </xf>
    <xf numFmtId="0" fontId="0" fillId="0" borderId="9" xfId="0" applyBorder="1" applyAlignment="1">
      <alignment horizontal="center" wrapText="1"/>
    </xf>
    <xf numFmtId="4" fontId="0" fillId="0" borderId="9" xfId="0" applyNumberFormat="1" applyBorder="1" applyAlignment="1">
      <alignment horizontal="center"/>
    </xf>
    <xf numFmtId="4" fontId="3" fillId="0" borderId="0" xfId="0" applyNumberFormat="1" applyFont="1" applyAlignment="1">
      <alignment horizontal="center"/>
    </xf>
    <xf numFmtId="43" fontId="12" fillId="4" borderId="4" xfId="2" applyFont="1" applyFill="1" applyBorder="1" applyAlignment="1">
      <alignment horizontal="left"/>
    </xf>
    <xf numFmtId="4" fontId="5" fillId="2" borderId="9" xfId="0" applyNumberFormat="1" applyFont="1" applyFill="1" applyBorder="1" applyAlignment="1">
      <alignment horizontal="center" vertical="center" wrapText="1"/>
    </xf>
    <xf numFmtId="4" fontId="0" fillId="0" borderId="4" xfId="0" applyNumberFormat="1" applyBorder="1" applyAlignment="1">
      <alignment horizontal="center"/>
    </xf>
    <xf numFmtId="4" fontId="15" fillId="0" borderId="0" xfId="0" applyNumberFormat="1" applyFont="1" applyAlignment="1">
      <alignment horizontal="center"/>
    </xf>
    <xf numFmtId="0" fontId="3" fillId="0" borderId="0" xfId="0" applyFont="1"/>
    <xf numFmtId="4" fontId="0" fillId="0" borderId="0" xfId="0" applyNumberFormat="1" applyAlignment="1">
      <alignment horizontal="center" vertical="center"/>
    </xf>
    <xf numFmtId="4" fontId="3" fillId="0" borderId="0" xfId="0" applyNumberFormat="1" applyFont="1" applyAlignment="1">
      <alignment horizontal="center" vertical="center"/>
    </xf>
    <xf numFmtId="1" fontId="6" fillId="0" borderId="8" xfId="0" applyNumberFormat="1" applyFont="1" applyBorder="1" applyAlignment="1">
      <alignment wrapText="1"/>
    </xf>
    <xf numFmtId="1" fontId="3" fillId="0" borderId="8" xfId="0" applyNumberFormat="1" applyFont="1" applyBorder="1" applyAlignment="1">
      <alignment horizontal="center" wrapText="1"/>
    </xf>
    <xf numFmtId="4" fontId="1" fillId="2" borderId="9" xfId="0" applyNumberFormat="1" applyFont="1" applyFill="1" applyBorder="1"/>
    <xf numFmtId="164" fontId="5" fillId="2" borderId="9" xfId="0" applyNumberFormat="1" applyFont="1" applyFill="1" applyBorder="1" applyAlignment="1">
      <alignment horizontal="center" vertical="center"/>
    </xf>
    <xf numFmtId="0" fontId="5" fillId="2" borderId="9" xfId="0" applyFont="1" applyFill="1" applyBorder="1" applyAlignment="1">
      <alignment wrapText="1"/>
    </xf>
    <xf numFmtId="0" fontId="19" fillId="0" borderId="9" xfId="0" applyFont="1" applyBorder="1" applyAlignment="1">
      <alignment horizontal="center" wrapText="1"/>
    </xf>
    <xf numFmtId="0" fontId="20" fillId="0" borderId="9" xfId="0" applyFont="1" applyBorder="1" applyAlignment="1">
      <alignment horizontal="center" vertical="top" wrapText="1"/>
    </xf>
    <xf numFmtId="0" fontId="17" fillId="0" borderId="9" xfId="0" applyFont="1" applyBorder="1" applyAlignment="1">
      <alignment horizontal="center" vertical="top" wrapText="1"/>
    </xf>
    <xf numFmtId="0" fontId="18" fillId="0" borderId="9" xfId="0" applyFont="1" applyBorder="1" applyAlignment="1">
      <alignment horizontal="center" vertical="top" wrapText="1"/>
    </xf>
    <xf numFmtId="0" fontId="6" fillId="0" borderId="8" xfId="0" applyFont="1" applyBorder="1" applyAlignment="1">
      <alignment horizontal="center" wrapText="1"/>
    </xf>
    <xf numFmtId="0" fontId="5" fillId="3" borderId="9" xfId="0" applyFont="1" applyFill="1" applyBorder="1"/>
    <xf numFmtId="0" fontId="5" fillId="3" borderId="9" xfId="0" applyFont="1" applyFill="1" applyBorder="1" applyAlignment="1">
      <alignment wrapText="1"/>
    </xf>
    <xf numFmtId="4" fontId="5" fillId="3" borderId="9" xfId="0" applyNumberFormat="1" applyFont="1" applyFill="1" applyBorder="1" applyAlignment="1">
      <alignment horizontal="center" vertical="center"/>
    </xf>
    <xf numFmtId="0" fontId="5" fillId="0" borderId="8" xfId="0" applyFont="1" applyBorder="1" applyAlignment="1">
      <alignment horizontal="center"/>
    </xf>
    <xf numFmtId="0" fontId="0" fillId="0" borderId="9" xfId="0" applyBorder="1" applyAlignment="1">
      <alignment horizontal="left"/>
    </xf>
    <xf numFmtId="0" fontId="5" fillId="0" borderId="4" xfId="0" applyFont="1" applyBorder="1" applyAlignment="1">
      <alignment horizontal="center"/>
    </xf>
    <xf numFmtId="4" fontId="5" fillId="0" borderId="4" xfId="0" applyNumberFormat="1" applyFont="1" applyBorder="1" applyAlignment="1">
      <alignment horizontal="center"/>
    </xf>
    <xf numFmtId="4" fontId="5" fillId="0" borderId="3" xfId="0" applyNumberFormat="1" applyFont="1" applyBorder="1" applyAlignment="1">
      <alignment horizontal="center"/>
    </xf>
    <xf numFmtId="4" fontId="5" fillId="0" borderId="11" xfId="0" applyNumberFormat="1" applyFont="1" applyFill="1" applyBorder="1" applyAlignment="1">
      <alignment horizontal="center"/>
    </xf>
    <xf numFmtId="4" fontId="5" fillId="0" borderId="9" xfId="0" applyNumberFormat="1" applyFont="1" applyFill="1" applyBorder="1" applyAlignment="1">
      <alignment horizontal="center"/>
    </xf>
    <xf numFmtId="0" fontId="5" fillId="0" borderId="2" xfId="0" applyFont="1" applyFill="1" applyBorder="1" applyAlignment="1">
      <alignment horizontal="center"/>
    </xf>
    <xf numFmtId="49" fontId="5" fillId="0" borderId="2" xfId="0" applyNumberFormat="1" applyFont="1" applyBorder="1" applyAlignment="1">
      <alignment horizontal="center"/>
    </xf>
    <xf numFmtId="4" fontId="0" fillId="0" borderId="9" xfId="0" applyNumberFormat="1" applyFont="1" applyBorder="1" applyAlignment="1">
      <alignment horizontal="center"/>
    </xf>
    <xf numFmtId="49" fontId="5" fillId="0" borderId="8" xfId="0" applyNumberFormat="1" applyFont="1" applyBorder="1" applyAlignment="1">
      <alignment horizontal="center"/>
    </xf>
    <xf numFmtId="0" fontId="5" fillId="0" borderId="5" xfId="0" applyFont="1" applyBorder="1" applyAlignment="1">
      <alignment horizontal="center"/>
    </xf>
    <xf numFmtId="4" fontId="5" fillId="0" borderId="8" xfId="0" applyNumberFormat="1" applyFont="1" applyBorder="1" applyAlignment="1">
      <alignment horizontal="center"/>
    </xf>
    <xf numFmtId="4" fontId="6" fillId="0" borderId="8" xfId="0" applyNumberFormat="1" applyFont="1" applyBorder="1" applyAlignment="1">
      <alignment horizontal="center"/>
    </xf>
    <xf numFmtId="49" fontId="0" fillId="0" borderId="2" xfId="0" applyNumberFormat="1" applyBorder="1" applyAlignment="1">
      <alignment horizontal="center"/>
    </xf>
    <xf numFmtId="1" fontId="0" fillId="0" borderId="9" xfId="0" applyNumberFormat="1" applyFill="1" applyBorder="1" applyAlignment="1">
      <alignment horizontal="center"/>
    </xf>
    <xf numFmtId="4" fontId="0" fillId="0" borderId="11" xfId="0" applyNumberFormat="1" applyFill="1" applyBorder="1" applyAlignment="1">
      <alignment horizontal="center"/>
    </xf>
    <xf numFmtId="4" fontId="0" fillId="0" borderId="2" xfId="0" applyNumberFormat="1" applyBorder="1" applyAlignment="1">
      <alignment horizontal="center"/>
    </xf>
    <xf numFmtId="4" fontId="0" fillId="0" borderId="4" xfId="0" applyNumberFormat="1" applyFill="1" applyBorder="1" applyAlignment="1">
      <alignment horizontal="center"/>
    </xf>
    <xf numFmtId="4" fontId="0" fillId="0" borderId="4" xfId="0" applyNumberFormat="1" applyFont="1" applyFill="1" applyBorder="1" applyAlignment="1">
      <alignment horizontal="center"/>
    </xf>
    <xf numFmtId="4" fontId="0" fillId="0" borderId="9" xfId="0" applyNumberFormat="1" applyFont="1" applyFill="1" applyBorder="1" applyAlignment="1">
      <alignment horizontal="center"/>
    </xf>
    <xf numFmtId="1" fontId="0" fillId="0" borderId="9" xfId="0" applyNumberFormat="1" applyBorder="1" applyAlignment="1">
      <alignment horizontal="center"/>
    </xf>
    <xf numFmtId="4" fontId="0" fillId="0" borderId="4" xfId="0" applyNumberFormat="1" applyFont="1" applyBorder="1" applyAlignment="1">
      <alignment horizontal="center"/>
    </xf>
    <xf numFmtId="1" fontId="0" fillId="0" borderId="10" xfId="0" applyNumberFormat="1" applyFill="1" applyBorder="1" applyAlignment="1">
      <alignment horizontal="center"/>
    </xf>
    <xf numFmtId="49" fontId="0" fillId="0" borderId="10" xfId="0" applyNumberFormat="1" applyBorder="1" applyAlignment="1">
      <alignment horizontal="center"/>
    </xf>
    <xf numFmtId="4" fontId="6" fillId="0" borderId="1" xfId="0" applyNumberFormat="1" applyFont="1" applyBorder="1" applyAlignment="1">
      <alignment horizontal="center"/>
    </xf>
    <xf numFmtId="4" fontId="5" fillId="0" borderId="4" xfId="0" applyNumberFormat="1" applyFont="1" applyFill="1" applyBorder="1" applyAlignment="1">
      <alignment horizontal="center"/>
    </xf>
    <xf numFmtId="4" fontId="5" fillId="0" borderId="7" xfId="0" applyNumberFormat="1" applyFont="1" applyFill="1" applyBorder="1" applyAlignment="1">
      <alignment horizontal="center"/>
    </xf>
    <xf numFmtId="4" fontId="6" fillId="0" borderId="9" xfId="0" applyNumberFormat="1" applyFont="1" applyFill="1" applyBorder="1" applyAlignment="1">
      <alignment horizontal="center"/>
    </xf>
    <xf numFmtId="4" fontId="1" fillId="0" borderId="11" xfId="0" applyNumberFormat="1" applyFont="1" applyFill="1" applyBorder="1" applyAlignment="1">
      <alignment horizontal="center"/>
    </xf>
    <xf numFmtId="4" fontId="5" fillId="0" borderId="11" xfId="0" applyNumberFormat="1" applyFont="1" applyBorder="1" applyAlignment="1">
      <alignment horizontal="center"/>
    </xf>
    <xf numFmtId="4" fontId="1" fillId="0" borderId="9" xfId="0" applyNumberFormat="1" applyFont="1" applyBorder="1" applyAlignment="1">
      <alignment horizontal="center"/>
    </xf>
    <xf numFmtId="4" fontId="0" fillId="0" borderId="9" xfId="0" applyNumberFormat="1" applyFill="1" applyBorder="1" applyAlignment="1">
      <alignment horizontal="center"/>
    </xf>
    <xf numFmtId="4" fontId="0" fillId="0" borderId="3" xfId="0" applyNumberFormat="1" applyFont="1" applyBorder="1" applyAlignment="1">
      <alignment horizontal="center"/>
    </xf>
    <xf numFmtId="0" fontId="0" fillId="0" borderId="13" xfId="0" applyBorder="1" applyAlignment="1"/>
    <xf numFmtId="0" fontId="0" fillId="0" borderId="3" xfId="0" applyBorder="1" applyAlignment="1"/>
    <xf numFmtId="0" fontId="8" fillId="0" borderId="9" xfId="0" applyFont="1" applyBorder="1" applyAlignment="1">
      <alignment vertical="center" wrapText="1"/>
    </xf>
    <xf numFmtId="1" fontId="0" fillId="0" borderId="3" xfId="0" applyNumberFormat="1" applyFont="1" applyBorder="1" applyAlignment="1">
      <alignment horizontal="center" vertical="center"/>
    </xf>
    <xf numFmtId="0" fontId="0" fillId="0" borderId="10" xfId="0" applyBorder="1" applyAlignment="1">
      <alignment horizontal="left"/>
    </xf>
    <xf numFmtId="1" fontId="0" fillId="0" borderId="2" xfId="0" applyNumberFormat="1" applyFont="1" applyFill="1" applyBorder="1" applyAlignment="1">
      <alignment horizontal="center"/>
    </xf>
    <xf numFmtId="1" fontId="5" fillId="0" borderId="2" xfId="0" applyNumberFormat="1" applyFont="1" applyFill="1" applyBorder="1" applyAlignment="1">
      <alignment horizontal="center"/>
    </xf>
    <xf numFmtId="4" fontId="15" fillId="0" borderId="9" xfId="0" applyNumberFormat="1" applyFont="1" applyBorder="1"/>
    <xf numFmtId="0" fontId="6" fillId="4" borderId="9" xfId="0" applyFont="1" applyFill="1" applyBorder="1" applyAlignment="1"/>
    <xf numFmtId="0" fontId="12" fillId="4" borderId="4" xfId="3" applyFont="1" applyFill="1" applyBorder="1" applyAlignment="1">
      <alignment horizontal="left" wrapText="1"/>
    </xf>
    <xf numFmtId="0" fontId="12" fillId="4" borderId="4" xfId="3" applyFont="1" applyFill="1" applyBorder="1" applyAlignment="1">
      <alignment wrapText="1"/>
    </xf>
    <xf numFmtId="4" fontId="12" fillId="4" borderId="4" xfId="3" applyNumberFormat="1" applyFont="1" applyFill="1" applyBorder="1" applyAlignment="1">
      <alignment horizontal="left" wrapText="1"/>
    </xf>
    <xf numFmtId="0" fontId="12" fillId="4" borderId="3" xfId="3" applyFont="1" applyFill="1" applyBorder="1" applyAlignment="1"/>
    <xf numFmtId="4" fontId="0" fillId="0" borderId="0" xfId="0" applyNumberFormat="1" applyAlignment="1">
      <alignment horizontal="left" vertical="top" wrapText="1"/>
    </xf>
    <xf numFmtId="4" fontId="6" fillId="0" borderId="9" xfId="0" applyNumberFormat="1" applyFont="1" applyBorder="1" applyAlignment="1">
      <alignment horizontal="right" wrapText="1"/>
    </xf>
    <xf numFmtId="0" fontId="0" fillId="0" borderId="2" xfId="0" applyBorder="1" applyAlignment="1">
      <alignment horizontal="left"/>
    </xf>
    <xf numFmtId="0" fontId="0" fillId="0" borderId="9" xfId="0" applyBorder="1" applyAlignment="1">
      <alignment horizontal="left" wrapText="1"/>
    </xf>
    <xf numFmtId="0" fontId="0" fillId="0" borderId="9" xfId="0" applyFont="1" applyBorder="1" applyAlignment="1">
      <alignment horizontal="left" wrapText="1"/>
    </xf>
    <xf numFmtId="0" fontId="0" fillId="0" borderId="9" xfId="0" applyFont="1" applyBorder="1" applyAlignment="1">
      <alignment horizontal="left"/>
    </xf>
    <xf numFmtId="0" fontId="3" fillId="0" borderId="9" xfId="0" applyFont="1" applyBorder="1" applyAlignment="1">
      <alignment horizontal="left"/>
    </xf>
    <xf numFmtId="0" fontId="3" fillId="0" borderId="10" xfId="0" applyFont="1" applyBorder="1" applyAlignment="1">
      <alignment horizontal="left"/>
    </xf>
    <xf numFmtId="0" fontId="5" fillId="0" borderId="5" xfId="0" applyFont="1" applyBorder="1"/>
    <xf numFmtId="0" fontId="5" fillId="0" borderId="14" xfId="0" applyFont="1" applyBorder="1" applyAlignment="1">
      <alignment horizontal="center"/>
    </xf>
    <xf numFmtId="49" fontId="5" fillId="0" borderId="14" xfId="0" applyNumberFormat="1" applyFont="1" applyBorder="1" applyAlignment="1">
      <alignment horizontal="center"/>
    </xf>
    <xf numFmtId="4" fontId="5" fillId="0" borderId="14" xfId="0" applyNumberFormat="1" applyFont="1" applyBorder="1" applyAlignment="1">
      <alignment horizontal="center"/>
    </xf>
    <xf numFmtId="1" fontId="6" fillId="0" borderId="14" xfId="0" applyNumberFormat="1" applyFont="1" applyBorder="1" applyAlignment="1">
      <alignment wrapText="1"/>
    </xf>
    <xf numFmtId="0" fontId="0" fillId="0" borderId="4" xfId="0" applyBorder="1" applyAlignment="1">
      <alignment horizontal="center"/>
    </xf>
    <xf numFmtId="0" fontId="0" fillId="0" borderId="13" xfId="0" applyBorder="1" applyAlignment="1">
      <alignment horizontal="center"/>
    </xf>
    <xf numFmtId="1" fontId="0" fillId="0" borderId="10" xfId="0" applyNumberFormat="1" applyFont="1" applyBorder="1" applyAlignment="1">
      <alignment horizontal="center"/>
    </xf>
    <xf numFmtId="1" fontId="0" fillId="0" borderId="2" xfId="0" applyNumberFormat="1" applyFont="1" applyBorder="1" applyAlignment="1">
      <alignment horizontal="center"/>
    </xf>
    <xf numFmtId="1" fontId="3" fillId="0" borderId="8" xfId="0" applyNumberFormat="1" applyFont="1" applyBorder="1" applyAlignment="1">
      <alignment horizontal="center" vertical="center" wrapText="1"/>
    </xf>
    <xf numFmtId="1" fontId="3" fillId="0" borderId="2" xfId="0" applyNumberFormat="1" applyFont="1" applyBorder="1" applyAlignment="1">
      <alignment horizontal="center" vertical="center" wrapText="1"/>
    </xf>
    <xf numFmtId="1" fontId="0" fillId="0" borderId="8" xfId="0" applyNumberFormat="1" applyFont="1" applyBorder="1" applyAlignment="1">
      <alignment horizontal="center" vertical="center"/>
    </xf>
    <xf numFmtId="1" fontId="0" fillId="0" borderId="10" xfId="0" applyNumberFormat="1" applyFont="1" applyBorder="1" applyAlignment="1">
      <alignment horizontal="center" vertical="center"/>
    </xf>
    <xf numFmtId="49" fontId="0" fillId="0" borderId="4" xfId="0" applyNumberFormat="1" applyBorder="1" applyAlignment="1">
      <alignment horizontal="center"/>
    </xf>
    <xf numFmtId="49" fontId="0" fillId="0" borderId="13" xfId="0" applyNumberFormat="1" applyBorder="1" applyAlignment="1">
      <alignment horizontal="center"/>
    </xf>
    <xf numFmtId="49" fontId="0" fillId="0" borderId="3" xfId="0" applyNumberFormat="1" applyBorder="1" applyAlignment="1">
      <alignment horizontal="center"/>
    </xf>
    <xf numFmtId="4" fontId="0" fillId="0" borderId="8" xfId="0" applyNumberFormat="1" applyFont="1" applyBorder="1" applyAlignment="1">
      <alignment horizontal="center"/>
    </xf>
    <xf numFmtId="4" fontId="0" fillId="0" borderId="10" xfId="0" applyNumberFormat="1" applyFont="1" applyBorder="1" applyAlignment="1">
      <alignment horizontal="center"/>
    </xf>
    <xf numFmtId="4" fontId="0" fillId="0" borderId="2" xfId="0" applyNumberFormat="1" applyFont="1" applyBorder="1" applyAlignment="1">
      <alignment horizontal="center"/>
    </xf>
    <xf numFmtId="0" fontId="0" fillId="0" borderId="4" xfId="0" applyBorder="1" applyAlignment="1">
      <alignment horizontal="left"/>
    </xf>
    <xf numFmtId="0" fontId="0" fillId="0" borderId="13" xfId="0" applyBorder="1" applyAlignment="1">
      <alignment horizontal="left"/>
    </xf>
    <xf numFmtId="0" fontId="0" fillId="0" borderId="3" xfId="0" applyBorder="1" applyAlignment="1">
      <alignment horizontal="left"/>
    </xf>
    <xf numFmtId="49" fontId="0" fillId="0" borderId="4" xfId="0" applyNumberFormat="1" applyFill="1" applyBorder="1" applyAlignment="1">
      <alignment horizontal="center" vertical="center"/>
    </xf>
    <xf numFmtId="49" fontId="0" fillId="0" borderId="13" xfId="0" applyNumberFormat="1" applyFill="1" applyBorder="1" applyAlignment="1">
      <alignment horizontal="center" vertical="center"/>
    </xf>
    <xf numFmtId="49" fontId="0" fillId="0" borderId="3" xfId="0" applyNumberFormat="1" applyFill="1" applyBorder="1" applyAlignment="1">
      <alignment horizontal="center" vertical="center"/>
    </xf>
    <xf numFmtId="1" fontId="0" fillId="0" borderId="8" xfId="0" applyNumberFormat="1" applyFont="1" applyBorder="1" applyAlignment="1">
      <alignment horizontal="left" vertical="top" wrapText="1"/>
    </xf>
    <xf numFmtId="1" fontId="0" fillId="0" borderId="10" xfId="0" applyNumberFormat="1" applyFont="1" applyBorder="1" applyAlignment="1">
      <alignment horizontal="left" vertical="top" wrapText="1"/>
    </xf>
    <xf numFmtId="1" fontId="0" fillId="0" borderId="2" xfId="0" applyNumberFormat="1" applyFont="1" applyBorder="1" applyAlignment="1">
      <alignment horizontal="left" vertical="top" wrapText="1"/>
    </xf>
    <xf numFmtId="1" fontId="0" fillId="0" borderId="8" xfId="0" applyNumberFormat="1" applyFont="1" applyFill="1" applyBorder="1" applyAlignment="1">
      <alignment horizontal="left" vertical="top" wrapText="1"/>
    </xf>
    <xf numFmtId="1" fontId="0" fillId="0" borderId="10" xfId="0" applyNumberFormat="1" applyFont="1" applyFill="1" applyBorder="1" applyAlignment="1">
      <alignment horizontal="left" vertical="top" wrapText="1"/>
    </xf>
    <xf numFmtId="1" fontId="0" fillId="0" borderId="2" xfId="0" applyNumberFormat="1" applyFont="1" applyFill="1" applyBorder="1" applyAlignment="1">
      <alignment horizontal="left" vertical="top" wrapText="1"/>
    </xf>
    <xf numFmtId="4" fontId="3" fillId="0" borderId="8" xfId="0" applyNumberFormat="1" applyFont="1" applyBorder="1" applyAlignment="1">
      <alignment horizontal="center" wrapText="1"/>
    </xf>
    <xf numFmtId="4" fontId="3" fillId="0" borderId="10" xfId="0" applyNumberFormat="1" applyFont="1" applyBorder="1" applyAlignment="1">
      <alignment horizontal="center" wrapText="1"/>
    </xf>
    <xf numFmtId="4" fontId="3" fillId="0" borderId="2" xfId="0" applyNumberFormat="1" applyFont="1" applyBorder="1" applyAlignment="1">
      <alignment horizontal="center" wrapText="1"/>
    </xf>
    <xf numFmtId="0" fontId="3" fillId="0" borderId="8" xfId="0" applyFont="1" applyBorder="1" applyAlignment="1">
      <alignment horizontal="center" vertical="center"/>
    </xf>
    <xf numFmtId="0" fontId="3" fillId="0" borderId="10" xfId="0" applyFont="1" applyBorder="1" applyAlignment="1">
      <alignment horizontal="center" vertical="center"/>
    </xf>
    <xf numFmtId="0" fontId="3" fillId="0" borderId="11" xfId="0" applyFont="1" applyBorder="1" applyAlignment="1">
      <alignment horizontal="center" vertical="center"/>
    </xf>
    <xf numFmtId="0" fontId="3" fillId="0" borderId="8" xfId="0" applyFont="1" applyBorder="1" applyAlignment="1">
      <alignment horizontal="left" vertical="center"/>
    </xf>
    <xf numFmtId="0" fontId="3" fillId="0" borderId="10" xfId="0" applyFont="1" applyBorder="1" applyAlignment="1">
      <alignment horizontal="left" vertical="center"/>
    </xf>
    <xf numFmtId="0" fontId="0" fillId="0" borderId="4" xfId="0" applyFont="1" applyBorder="1" applyAlignment="1">
      <alignment horizontal="left"/>
    </xf>
    <xf numFmtId="0" fontId="3" fillId="0" borderId="13" xfId="0" applyFont="1" applyBorder="1" applyAlignment="1">
      <alignment horizontal="left"/>
    </xf>
    <xf numFmtId="0" fontId="3" fillId="0" borderId="3" xfId="0" applyFont="1" applyBorder="1" applyAlignment="1">
      <alignment horizontal="left"/>
    </xf>
    <xf numFmtId="0" fontId="0" fillId="0" borderId="13" xfId="0" applyFont="1" applyBorder="1" applyAlignment="1">
      <alignment horizontal="left"/>
    </xf>
    <xf numFmtId="0" fontId="0" fillId="0" borderId="3" xfId="0" applyFont="1" applyBorder="1" applyAlignment="1">
      <alignment horizontal="left"/>
    </xf>
    <xf numFmtId="0" fontId="3" fillId="0" borderId="2" xfId="0" applyFont="1" applyBorder="1" applyAlignment="1">
      <alignment horizontal="center" vertical="center"/>
    </xf>
    <xf numFmtId="0" fontId="3" fillId="0" borderId="10" xfId="0" applyFont="1" applyBorder="1" applyAlignment="1">
      <alignment horizontal="left"/>
    </xf>
    <xf numFmtId="0" fontId="3" fillId="0" borderId="2" xfId="0" applyFont="1" applyBorder="1" applyAlignment="1">
      <alignment horizontal="left"/>
    </xf>
    <xf numFmtId="0" fontId="3" fillId="0" borderId="2" xfId="0" applyFont="1" applyBorder="1" applyAlignment="1">
      <alignment horizontal="left" vertical="center"/>
    </xf>
    <xf numFmtId="0" fontId="3" fillId="0" borderId="8" xfId="0" applyFont="1" applyBorder="1" applyAlignment="1">
      <alignment horizontal="left"/>
    </xf>
    <xf numFmtId="4" fontId="3" fillId="0" borderId="8" xfId="0" applyNumberFormat="1" applyFont="1" applyBorder="1" applyAlignment="1">
      <alignment horizontal="center"/>
    </xf>
    <xf numFmtId="4" fontId="3" fillId="0" borderId="10" xfId="0" applyNumberFormat="1" applyFont="1" applyBorder="1" applyAlignment="1">
      <alignment horizontal="center"/>
    </xf>
    <xf numFmtId="4" fontId="3" fillId="0" borderId="2" xfId="0" applyNumberFormat="1" applyFont="1" applyBorder="1" applyAlignment="1">
      <alignment horizontal="center"/>
    </xf>
    <xf numFmtId="4" fontId="3" fillId="0" borderId="8" xfId="0" applyNumberFormat="1" applyFont="1" applyFill="1" applyBorder="1" applyAlignment="1">
      <alignment horizontal="center" wrapText="1"/>
    </xf>
    <xf numFmtId="4" fontId="3" fillId="0" borderId="2" xfId="0" applyNumberFormat="1" applyFont="1" applyFill="1" applyBorder="1" applyAlignment="1">
      <alignment horizontal="center" wrapText="1"/>
    </xf>
    <xf numFmtId="4" fontId="0" fillId="0" borderId="8" xfId="0" applyNumberFormat="1" applyFont="1" applyFill="1" applyBorder="1" applyAlignment="1">
      <alignment horizontal="left" vertical="top" wrapText="1"/>
    </xf>
    <xf numFmtId="4" fontId="0" fillId="0" borderId="2" xfId="0" applyNumberFormat="1" applyFont="1" applyFill="1" applyBorder="1" applyAlignment="1">
      <alignment horizontal="left" vertical="top" wrapText="1"/>
    </xf>
    <xf numFmtId="4" fontId="0" fillId="0" borderId="8" xfId="0" applyNumberFormat="1" applyFont="1" applyBorder="1" applyAlignment="1">
      <alignment horizontal="left" vertical="top"/>
    </xf>
    <xf numFmtId="4" fontId="0" fillId="0" borderId="10" xfId="0" applyNumberFormat="1" applyFont="1" applyBorder="1" applyAlignment="1">
      <alignment horizontal="left" vertical="top"/>
    </xf>
    <xf numFmtId="4" fontId="0" fillId="0" borderId="2" xfId="0" applyNumberFormat="1" applyFont="1" applyBorder="1" applyAlignment="1">
      <alignment horizontal="left" vertical="top"/>
    </xf>
    <xf numFmtId="4" fontId="3" fillId="0" borderId="8" xfId="0" applyNumberFormat="1" applyFont="1" applyFill="1" applyBorder="1" applyAlignment="1">
      <alignment horizontal="center"/>
    </xf>
    <xf numFmtId="4" fontId="3" fillId="0" borderId="2" xfId="0" applyNumberFormat="1" applyFont="1" applyFill="1" applyBorder="1" applyAlignment="1">
      <alignment horizontal="center"/>
    </xf>
    <xf numFmtId="1" fontId="0" fillId="0" borderId="8" xfId="0" applyNumberFormat="1" applyFont="1" applyFill="1" applyBorder="1" applyAlignment="1">
      <alignment horizontal="center" vertical="center"/>
    </xf>
    <xf numFmtId="1" fontId="0" fillId="0" borderId="10" xfId="0" applyNumberFormat="1" applyFont="1" applyFill="1" applyBorder="1" applyAlignment="1">
      <alignment horizontal="center" vertical="center"/>
    </xf>
    <xf numFmtId="1" fontId="5" fillId="0" borderId="8" xfId="0" applyNumberFormat="1" applyFont="1" applyFill="1" applyBorder="1" applyAlignment="1">
      <alignment horizontal="center" vertical="center"/>
    </xf>
    <xf numFmtId="1" fontId="5" fillId="0" borderId="10" xfId="0" applyNumberFormat="1" applyFont="1" applyFill="1" applyBorder="1" applyAlignment="1">
      <alignment horizontal="center" vertical="center"/>
    </xf>
    <xf numFmtId="1" fontId="5" fillId="0" borderId="8" xfId="0" applyNumberFormat="1" applyFont="1" applyFill="1" applyBorder="1" applyAlignment="1">
      <alignment horizontal="left" vertical="top" wrapText="1"/>
    </xf>
    <xf numFmtId="1" fontId="5" fillId="0" borderId="10" xfId="0" applyNumberFormat="1" applyFont="1" applyFill="1" applyBorder="1" applyAlignment="1">
      <alignment horizontal="left" vertical="top" wrapText="1"/>
    </xf>
    <xf numFmtId="1" fontId="5" fillId="0" borderId="2" xfId="0" applyNumberFormat="1" applyFont="1" applyFill="1" applyBorder="1" applyAlignment="1">
      <alignment horizontal="left" vertical="top" wrapText="1"/>
    </xf>
    <xf numFmtId="1" fontId="0" fillId="0" borderId="8" xfId="0" applyNumberFormat="1" applyFont="1" applyBorder="1" applyAlignment="1">
      <alignment horizontal="center" vertical="center" wrapText="1"/>
    </xf>
    <xf numFmtId="1" fontId="0" fillId="0" borderId="10" xfId="0" applyNumberFormat="1" applyFont="1" applyBorder="1" applyAlignment="1">
      <alignment horizontal="center" vertical="center" wrapText="1"/>
    </xf>
    <xf numFmtId="4" fontId="0" fillId="0" borderId="8" xfId="0" applyNumberFormat="1" applyFont="1" applyBorder="1" applyAlignment="1">
      <alignment horizontal="left" vertical="top" wrapText="1"/>
    </xf>
    <xf numFmtId="4" fontId="0" fillId="0" borderId="10" xfId="0" applyNumberFormat="1" applyFont="1" applyBorder="1" applyAlignment="1">
      <alignment horizontal="left" vertical="top" wrapText="1"/>
    </xf>
    <xf numFmtId="4" fontId="0" fillId="0" borderId="2" xfId="0" applyNumberFormat="1" applyFont="1" applyBorder="1" applyAlignment="1">
      <alignment horizontal="left" vertical="top" wrapText="1"/>
    </xf>
    <xf numFmtId="0" fontId="3" fillId="0" borderId="8" xfId="0" applyFont="1" applyBorder="1" applyAlignment="1">
      <alignment horizontal="center" vertical="center" wrapText="1"/>
    </xf>
    <xf numFmtId="0" fontId="3" fillId="0" borderId="2" xfId="0" applyFont="1" applyBorder="1" applyAlignment="1">
      <alignment horizontal="center" vertical="center" wrapText="1"/>
    </xf>
    <xf numFmtId="49" fontId="3" fillId="0" borderId="8" xfId="0" applyNumberFormat="1" applyFont="1" applyBorder="1" applyAlignment="1">
      <alignment horizontal="center" wrapText="1"/>
    </xf>
    <xf numFmtId="49" fontId="3" fillId="0" borderId="2" xfId="0" applyNumberFormat="1" applyFont="1" applyBorder="1" applyAlignment="1">
      <alignment horizontal="center" wrapText="1"/>
    </xf>
    <xf numFmtId="0" fontId="3" fillId="0" borderId="8" xfId="0" applyFont="1" applyBorder="1" applyAlignment="1">
      <alignment horizontal="center" wrapText="1"/>
    </xf>
    <xf numFmtId="0" fontId="3" fillId="0" borderId="2" xfId="0" applyFont="1" applyBorder="1" applyAlignment="1">
      <alignment horizontal="center" wrapText="1"/>
    </xf>
    <xf numFmtId="0" fontId="0" fillId="0" borderId="8" xfId="0" applyBorder="1" applyAlignment="1">
      <alignment horizontal="center"/>
    </xf>
    <xf numFmtId="0" fontId="0" fillId="0" borderId="2" xfId="0" applyBorder="1" applyAlignment="1">
      <alignment horizontal="center"/>
    </xf>
    <xf numFmtId="0" fontId="5" fillId="0" borderId="8" xfId="0" applyFont="1" applyBorder="1" applyAlignment="1">
      <alignment horizontal="left" vertical="center"/>
    </xf>
    <xf numFmtId="0" fontId="5" fillId="0" borderId="2" xfId="0" applyFont="1" applyBorder="1" applyAlignment="1">
      <alignment horizontal="left" vertical="center"/>
    </xf>
    <xf numFmtId="0" fontId="3" fillId="0" borderId="8" xfId="0" applyFont="1" applyBorder="1" applyAlignment="1">
      <alignment horizontal="left" vertical="top" wrapText="1"/>
    </xf>
    <xf numFmtId="0" fontId="3" fillId="0" borderId="2" xfId="0" applyFont="1" applyBorder="1" applyAlignment="1">
      <alignment horizontal="left" vertical="top" wrapText="1"/>
    </xf>
    <xf numFmtId="0" fontId="3" fillId="0" borderId="8" xfId="0" applyFont="1" applyBorder="1" applyAlignment="1">
      <alignment horizontal="left" vertical="top"/>
    </xf>
    <xf numFmtId="0" fontId="3" fillId="0" borderId="2" xfId="0" applyFont="1" applyBorder="1" applyAlignment="1">
      <alignment horizontal="left" vertical="top"/>
    </xf>
    <xf numFmtId="0" fontId="3" fillId="0" borderId="8" xfId="0" applyFont="1" applyFill="1" applyBorder="1" applyAlignment="1">
      <alignment horizontal="center" vertical="center"/>
    </xf>
    <xf numFmtId="0" fontId="3" fillId="0" borderId="10" xfId="0" applyFont="1" applyFill="1" applyBorder="1" applyAlignment="1">
      <alignment horizontal="center" vertical="center"/>
    </xf>
    <xf numFmtId="0" fontId="3" fillId="0" borderId="2" xfId="0" applyFont="1" applyFill="1" applyBorder="1" applyAlignment="1">
      <alignment horizontal="center" vertical="center"/>
    </xf>
    <xf numFmtId="0" fontId="3" fillId="0" borderId="8" xfId="0" applyFont="1" applyBorder="1" applyAlignment="1">
      <alignment horizontal="left" vertical="center" wrapText="1"/>
    </xf>
    <xf numFmtId="0" fontId="3" fillId="0" borderId="10" xfId="0" applyFont="1" applyBorder="1" applyAlignment="1">
      <alignment horizontal="left" vertical="center" wrapText="1"/>
    </xf>
    <xf numFmtId="0" fontId="3" fillId="0" borderId="2" xfId="0" applyFont="1" applyBorder="1" applyAlignment="1">
      <alignment horizontal="left" vertical="center" wrapText="1"/>
    </xf>
    <xf numFmtId="0" fontId="3" fillId="0" borderId="8" xfId="0" applyFont="1" applyFill="1" applyBorder="1" applyAlignment="1">
      <alignment horizontal="left"/>
    </xf>
    <xf numFmtId="0" fontId="3" fillId="0" borderId="2" xfId="0" applyFont="1" applyFill="1" applyBorder="1" applyAlignment="1">
      <alignment horizontal="left"/>
    </xf>
    <xf numFmtId="0" fontId="6" fillId="0" borderId="8" xfId="0" applyFont="1" applyFill="1" applyBorder="1" applyAlignment="1">
      <alignment horizontal="center" vertical="center"/>
    </xf>
    <xf numFmtId="0" fontId="6" fillId="0" borderId="10" xfId="0" applyFont="1" applyFill="1" applyBorder="1" applyAlignment="1">
      <alignment horizontal="center" vertical="center"/>
    </xf>
    <xf numFmtId="0" fontId="6" fillId="0" borderId="2" xfId="0" applyFont="1" applyFill="1" applyBorder="1" applyAlignment="1">
      <alignment horizontal="center" vertical="center"/>
    </xf>
    <xf numFmtId="0" fontId="6" fillId="0" borderId="8" xfId="0" applyFont="1" applyFill="1" applyBorder="1" applyAlignment="1">
      <alignment horizontal="left" vertical="center"/>
    </xf>
    <xf numFmtId="0" fontId="6" fillId="0" borderId="2" xfId="0" applyFont="1" applyFill="1" applyBorder="1" applyAlignment="1">
      <alignment horizontal="left" vertical="center"/>
    </xf>
    <xf numFmtId="0" fontId="0" fillId="0" borderId="4" xfId="0" applyFill="1" applyBorder="1" applyAlignment="1">
      <alignment horizontal="left"/>
    </xf>
    <xf numFmtId="0" fontId="0" fillId="0" borderId="13" xfId="0" applyFill="1" applyBorder="1" applyAlignment="1">
      <alignment horizontal="left"/>
    </xf>
    <xf numFmtId="0" fontId="0" fillId="0" borderId="3" xfId="0" applyFill="1" applyBorder="1" applyAlignment="1">
      <alignment horizontal="left"/>
    </xf>
    <xf numFmtId="1" fontId="0" fillId="0" borderId="4" xfId="0" applyNumberFormat="1" applyFill="1" applyBorder="1" applyAlignment="1">
      <alignment horizontal="center"/>
    </xf>
    <xf numFmtId="1" fontId="0" fillId="0" borderId="13" xfId="0" applyNumberFormat="1" applyFill="1" applyBorder="1" applyAlignment="1">
      <alignment horizontal="center"/>
    </xf>
    <xf numFmtId="1" fontId="0" fillId="0" borderId="3" xfId="0" applyNumberFormat="1" applyFill="1" applyBorder="1" applyAlignment="1">
      <alignment horizontal="center"/>
    </xf>
    <xf numFmtId="49" fontId="0" fillId="0" borderId="4" xfId="0" applyNumberFormat="1" applyFill="1" applyBorder="1" applyAlignment="1">
      <alignment horizontal="center"/>
    </xf>
    <xf numFmtId="49" fontId="0" fillId="0" borderId="13" xfId="0" applyNumberFormat="1" applyFill="1" applyBorder="1" applyAlignment="1">
      <alignment horizontal="center"/>
    </xf>
    <xf numFmtId="49" fontId="0" fillId="0" borderId="3" xfId="0" applyNumberFormat="1" applyFill="1" applyBorder="1" applyAlignment="1">
      <alignment horizontal="center"/>
    </xf>
    <xf numFmtId="0" fontId="5" fillId="0" borderId="8" xfId="0" applyFont="1" applyBorder="1" applyAlignment="1">
      <alignment horizontal="left" vertical="center" wrapText="1"/>
    </xf>
    <xf numFmtId="0" fontId="5" fillId="0" borderId="2" xfId="0" applyFont="1" applyBorder="1" applyAlignment="1">
      <alignment horizontal="left" vertical="center" wrapText="1"/>
    </xf>
    <xf numFmtId="0" fontId="5" fillId="0" borderId="10" xfId="0" applyFont="1" applyBorder="1" applyAlignment="1">
      <alignment horizontal="left" vertical="center" wrapText="1"/>
    </xf>
    <xf numFmtId="0" fontId="0" fillId="0" borderId="10" xfId="0" applyBorder="1" applyAlignment="1">
      <alignment horizontal="center"/>
    </xf>
    <xf numFmtId="0" fontId="0" fillId="0" borderId="8" xfId="0" applyBorder="1" applyAlignment="1">
      <alignment horizontal="center" wrapText="1"/>
    </xf>
    <xf numFmtId="0" fontId="0" fillId="0" borderId="2" xfId="0" applyBorder="1" applyAlignment="1">
      <alignment horizontal="center" wrapText="1"/>
    </xf>
    <xf numFmtId="4" fontId="3" fillId="0" borderId="8" xfId="0" applyNumberFormat="1" applyFont="1" applyBorder="1" applyAlignment="1">
      <alignment horizontal="left"/>
    </xf>
    <xf numFmtId="4" fontId="3" fillId="0" borderId="2" xfId="0" applyNumberFormat="1" applyFont="1" applyBorder="1" applyAlignment="1">
      <alignment horizontal="left"/>
    </xf>
    <xf numFmtId="4" fontId="0" fillId="0" borderId="6" xfId="0" applyNumberFormat="1" applyFont="1" applyBorder="1" applyAlignment="1">
      <alignment horizontal="left"/>
    </xf>
    <xf numFmtId="4" fontId="0" fillId="0" borderId="1" xfId="0" applyNumberFormat="1" applyFont="1" applyBorder="1" applyAlignment="1">
      <alignment horizontal="left"/>
    </xf>
    <xf numFmtId="4" fontId="0" fillId="0" borderId="12" xfId="0" applyNumberFormat="1" applyFont="1" applyBorder="1" applyAlignment="1">
      <alignment horizontal="left"/>
    </xf>
    <xf numFmtId="0" fontId="0" fillId="0" borderId="8" xfId="0" applyBorder="1" applyAlignment="1">
      <alignment horizontal="left" vertical="center" wrapText="1"/>
    </xf>
    <xf numFmtId="0" fontId="0" fillId="0" borderId="2" xfId="0" applyBorder="1" applyAlignment="1">
      <alignment horizontal="left" vertical="center" wrapText="1"/>
    </xf>
    <xf numFmtId="0" fontId="0" fillId="0" borderId="10" xfId="0" applyBorder="1" applyAlignment="1">
      <alignment horizontal="left" vertical="center" wrapText="1"/>
    </xf>
    <xf numFmtId="0" fontId="0" fillId="0" borderId="8" xfId="0" applyBorder="1" applyAlignment="1">
      <alignment horizontal="left" vertical="center"/>
    </xf>
    <xf numFmtId="0" fontId="0" fillId="0" borderId="10" xfId="0" applyBorder="1" applyAlignment="1">
      <alignment horizontal="left" vertical="center"/>
    </xf>
    <xf numFmtId="0" fontId="0" fillId="0" borderId="2" xfId="0" applyBorder="1" applyAlignment="1">
      <alignment horizontal="left" vertical="center"/>
    </xf>
    <xf numFmtId="0" fontId="0" fillId="0" borderId="4" xfId="0" applyBorder="1" applyAlignment="1">
      <alignment horizontal="left" vertical="top" wrapText="1"/>
    </xf>
    <xf numFmtId="0" fontId="0" fillId="0" borderId="13" xfId="0" applyBorder="1" applyAlignment="1">
      <alignment horizontal="left" vertical="top" wrapText="1"/>
    </xf>
    <xf numFmtId="0" fontId="0" fillId="0" borderId="3" xfId="0" applyBorder="1" applyAlignment="1">
      <alignment horizontal="left" vertical="top" wrapText="1"/>
    </xf>
    <xf numFmtId="43" fontId="12" fillId="4" borderId="4" xfId="2" applyFont="1" applyFill="1" applyBorder="1" applyAlignment="1">
      <alignment horizontal="center"/>
    </xf>
    <xf numFmtId="43" fontId="12" fillId="4" borderId="13" xfId="2" applyFont="1" applyFill="1" applyBorder="1" applyAlignment="1">
      <alignment horizontal="center"/>
    </xf>
    <xf numFmtId="43" fontId="12" fillId="4" borderId="3" xfId="2" applyFont="1" applyFill="1" applyBorder="1" applyAlignment="1">
      <alignment horizontal="center"/>
    </xf>
  </cellXfs>
  <cellStyles count="4">
    <cellStyle name="Comma" xfId="2" builtinId="3"/>
    <cellStyle name="Normal" xfId="0" builtinId="0"/>
    <cellStyle name="Normal 3" xfId="3" xr:uid="{398BF0D1-8E51-471E-B087-EB4F6CD14795}"/>
    <cellStyle name="Normal 6" xfId="1" xr:uid="{845D890D-700B-4BEF-AA80-60CC0EC5901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2</xdr:col>
      <xdr:colOff>125731</xdr:colOff>
      <xdr:row>4</xdr:row>
      <xdr:rowOff>203835</xdr:rowOff>
    </xdr:from>
    <xdr:to>
      <xdr:col>2</xdr:col>
      <xdr:colOff>2084070</xdr:colOff>
      <xdr:row>4</xdr:row>
      <xdr:rowOff>1708370</xdr:rowOff>
    </xdr:to>
    <xdr:pic>
      <xdr:nvPicPr>
        <xdr:cNvPr id="144" name="Pilt 1">
          <a:extLst>
            <a:ext uri="{FF2B5EF4-FFF2-40B4-BE49-F238E27FC236}">
              <a16:creationId xmlns:a16="http://schemas.microsoft.com/office/drawing/2014/main" id="{BD13B49B-3BBA-4FE6-8688-CAFCDF1C2E4E}"/>
            </a:ext>
          </a:extLst>
        </xdr:cNvPr>
        <xdr:cNvPicPr>
          <a:picLocks noChangeAspect="1"/>
        </xdr:cNvPicPr>
      </xdr:nvPicPr>
      <xdr:blipFill>
        <a:blip xmlns:r="http://schemas.openxmlformats.org/officeDocument/2006/relationships" r:embed="rId1"/>
        <a:stretch>
          <a:fillRect/>
        </a:stretch>
      </xdr:blipFill>
      <xdr:spPr>
        <a:xfrm>
          <a:off x="4059556" y="1499235"/>
          <a:ext cx="1958339" cy="1504535"/>
        </a:xfrm>
        <a:prstGeom prst="rect">
          <a:avLst/>
        </a:prstGeom>
      </xdr:spPr>
    </xdr:pic>
    <xdr:clientData/>
  </xdr:twoCellAnchor>
  <xdr:twoCellAnchor editAs="oneCell">
    <xdr:from>
      <xdr:col>2</xdr:col>
      <xdr:colOff>114301</xdr:colOff>
      <xdr:row>5</xdr:row>
      <xdr:rowOff>198120</xdr:rowOff>
    </xdr:from>
    <xdr:to>
      <xdr:col>2</xdr:col>
      <xdr:colOff>1973581</xdr:colOff>
      <xdr:row>5</xdr:row>
      <xdr:rowOff>1661718</xdr:rowOff>
    </xdr:to>
    <xdr:pic>
      <xdr:nvPicPr>
        <xdr:cNvPr id="145" name="Pilt 2">
          <a:extLst>
            <a:ext uri="{FF2B5EF4-FFF2-40B4-BE49-F238E27FC236}">
              <a16:creationId xmlns:a16="http://schemas.microsoft.com/office/drawing/2014/main" id="{C5DBDDCF-8994-4F5F-88FC-244E30CB0E49}"/>
            </a:ext>
          </a:extLst>
        </xdr:cNvPr>
        <xdr:cNvPicPr>
          <a:picLocks noChangeAspect="1"/>
        </xdr:cNvPicPr>
      </xdr:nvPicPr>
      <xdr:blipFill>
        <a:blip xmlns:r="http://schemas.openxmlformats.org/officeDocument/2006/relationships" r:embed="rId2"/>
        <a:stretch>
          <a:fillRect/>
        </a:stretch>
      </xdr:blipFill>
      <xdr:spPr>
        <a:xfrm>
          <a:off x="3438526" y="4141470"/>
          <a:ext cx="1859280" cy="1463598"/>
        </a:xfrm>
        <a:prstGeom prst="rect">
          <a:avLst/>
        </a:prstGeom>
      </xdr:spPr>
    </xdr:pic>
    <xdr:clientData/>
  </xdr:twoCellAnchor>
  <xdr:twoCellAnchor editAs="oneCell">
    <xdr:from>
      <xdr:col>2</xdr:col>
      <xdr:colOff>91440</xdr:colOff>
      <xdr:row>6</xdr:row>
      <xdr:rowOff>312420</xdr:rowOff>
    </xdr:from>
    <xdr:to>
      <xdr:col>2</xdr:col>
      <xdr:colOff>2217420</xdr:colOff>
      <xdr:row>6</xdr:row>
      <xdr:rowOff>1729740</xdr:rowOff>
    </xdr:to>
    <xdr:pic>
      <xdr:nvPicPr>
        <xdr:cNvPr id="146" name="Pilt 4">
          <a:extLst>
            <a:ext uri="{FF2B5EF4-FFF2-40B4-BE49-F238E27FC236}">
              <a16:creationId xmlns:a16="http://schemas.microsoft.com/office/drawing/2014/main" id="{621DB22D-C9CA-4514-A015-F44F992264F7}"/>
            </a:ext>
          </a:extLst>
        </xdr:cNvPr>
        <xdr:cNvPicPr>
          <a:picLocks noChangeAspect="1"/>
        </xdr:cNvPicPr>
      </xdr:nvPicPr>
      <xdr:blipFill>
        <a:blip xmlns:r="http://schemas.openxmlformats.org/officeDocument/2006/relationships" r:embed="rId3"/>
        <a:stretch>
          <a:fillRect/>
        </a:stretch>
      </xdr:blipFill>
      <xdr:spPr>
        <a:xfrm>
          <a:off x="3415665" y="6084570"/>
          <a:ext cx="2125980" cy="1417320"/>
        </a:xfrm>
        <a:prstGeom prst="rect">
          <a:avLst/>
        </a:prstGeom>
      </xdr:spPr>
    </xdr:pic>
    <xdr:clientData/>
  </xdr:twoCellAnchor>
  <xdr:twoCellAnchor editAs="oneCell">
    <xdr:from>
      <xdr:col>2</xdr:col>
      <xdr:colOff>15241</xdr:colOff>
      <xdr:row>11</xdr:row>
      <xdr:rowOff>373381</xdr:rowOff>
    </xdr:from>
    <xdr:to>
      <xdr:col>2</xdr:col>
      <xdr:colOff>2286001</xdr:colOff>
      <xdr:row>11</xdr:row>
      <xdr:rowOff>2021427</xdr:rowOff>
    </xdr:to>
    <xdr:pic>
      <xdr:nvPicPr>
        <xdr:cNvPr id="147" name="Pilt 5">
          <a:extLst>
            <a:ext uri="{FF2B5EF4-FFF2-40B4-BE49-F238E27FC236}">
              <a16:creationId xmlns:a16="http://schemas.microsoft.com/office/drawing/2014/main" id="{1BF0DE5C-E79A-4950-A809-FEC74AE26A45}"/>
            </a:ext>
          </a:extLst>
        </xdr:cNvPr>
        <xdr:cNvPicPr>
          <a:picLocks noChangeAspect="1"/>
        </xdr:cNvPicPr>
      </xdr:nvPicPr>
      <xdr:blipFill>
        <a:blip xmlns:r="http://schemas.openxmlformats.org/officeDocument/2006/relationships" r:embed="rId4"/>
        <a:stretch>
          <a:fillRect/>
        </a:stretch>
      </xdr:blipFill>
      <xdr:spPr>
        <a:xfrm>
          <a:off x="3339466" y="11117581"/>
          <a:ext cx="2270760" cy="1648046"/>
        </a:xfrm>
        <a:prstGeom prst="rect">
          <a:avLst/>
        </a:prstGeom>
      </xdr:spPr>
    </xdr:pic>
    <xdr:clientData/>
  </xdr:twoCellAnchor>
  <xdr:twoCellAnchor editAs="oneCell">
    <xdr:from>
      <xdr:col>2</xdr:col>
      <xdr:colOff>106681</xdr:colOff>
      <xdr:row>9</xdr:row>
      <xdr:rowOff>99060</xdr:rowOff>
    </xdr:from>
    <xdr:to>
      <xdr:col>2</xdr:col>
      <xdr:colOff>2034541</xdr:colOff>
      <xdr:row>9</xdr:row>
      <xdr:rowOff>1588183</xdr:rowOff>
    </xdr:to>
    <xdr:pic>
      <xdr:nvPicPr>
        <xdr:cNvPr id="148" name="Pilt 6">
          <a:extLst>
            <a:ext uri="{FF2B5EF4-FFF2-40B4-BE49-F238E27FC236}">
              <a16:creationId xmlns:a16="http://schemas.microsoft.com/office/drawing/2014/main" id="{E76297E0-914A-4536-9F2C-37CBB5F236BD}"/>
            </a:ext>
          </a:extLst>
        </xdr:cNvPr>
        <xdr:cNvPicPr>
          <a:picLocks noChangeAspect="1"/>
        </xdr:cNvPicPr>
      </xdr:nvPicPr>
      <xdr:blipFill>
        <a:blip xmlns:r="http://schemas.openxmlformats.org/officeDocument/2006/relationships" r:embed="rId5"/>
        <a:stretch>
          <a:fillRect/>
        </a:stretch>
      </xdr:blipFill>
      <xdr:spPr>
        <a:xfrm>
          <a:off x="3430906" y="8642985"/>
          <a:ext cx="1927860" cy="1489123"/>
        </a:xfrm>
        <a:prstGeom prst="rect">
          <a:avLst/>
        </a:prstGeom>
      </xdr:spPr>
    </xdr:pic>
    <xdr:clientData/>
  </xdr:twoCellAnchor>
  <xdr:twoCellAnchor editAs="oneCell">
    <xdr:from>
      <xdr:col>2</xdr:col>
      <xdr:colOff>300788</xdr:colOff>
      <xdr:row>14</xdr:row>
      <xdr:rowOff>130338</xdr:rowOff>
    </xdr:from>
    <xdr:to>
      <xdr:col>2</xdr:col>
      <xdr:colOff>1702868</xdr:colOff>
      <xdr:row>14</xdr:row>
      <xdr:rowOff>1414783</xdr:rowOff>
    </xdr:to>
    <xdr:pic>
      <xdr:nvPicPr>
        <xdr:cNvPr id="149" name="Pilt 7">
          <a:extLst>
            <a:ext uri="{FF2B5EF4-FFF2-40B4-BE49-F238E27FC236}">
              <a16:creationId xmlns:a16="http://schemas.microsoft.com/office/drawing/2014/main" id="{E3BCE9AF-BF90-4359-B8ED-4127A5227274}"/>
            </a:ext>
          </a:extLst>
        </xdr:cNvPr>
        <xdr:cNvPicPr>
          <a:picLocks noChangeAspect="1"/>
        </xdr:cNvPicPr>
      </xdr:nvPicPr>
      <xdr:blipFill>
        <a:blip xmlns:r="http://schemas.openxmlformats.org/officeDocument/2006/relationships" r:embed="rId6"/>
        <a:stretch>
          <a:fillRect/>
        </a:stretch>
      </xdr:blipFill>
      <xdr:spPr>
        <a:xfrm>
          <a:off x="3625013" y="14217813"/>
          <a:ext cx="1402080" cy="1284445"/>
        </a:xfrm>
        <a:prstGeom prst="rect">
          <a:avLst/>
        </a:prstGeom>
      </xdr:spPr>
    </xdr:pic>
    <xdr:clientData/>
  </xdr:twoCellAnchor>
  <xdr:twoCellAnchor editAs="oneCell">
    <xdr:from>
      <xdr:col>2</xdr:col>
      <xdr:colOff>412637</xdr:colOff>
      <xdr:row>19</xdr:row>
      <xdr:rowOff>123825</xdr:rowOff>
    </xdr:from>
    <xdr:to>
      <xdr:col>2</xdr:col>
      <xdr:colOff>1990725</xdr:colOff>
      <xdr:row>19</xdr:row>
      <xdr:rowOff>1104900</xdr:rowOff>
    </xdr:to>
    <xdr:pic>
      <xdr:nvPicPr>
        <xdr:cNvPr id="150" name="Pilt 8">
          <a:extLst>
            <a:ext uri="{FF2B5EF4-FFF2-40B4-BE49-F238E27FC236}">
              <a16:creationId xmlns:a16="http://schemas.microsoft.com/office/drawing/2014/main" id="{08C9F9C9-AFC2-48AC-B4FA-210407240771}"/>
            </a:ext>
          </a:extLst>
        </xdr:cNvPr>
        <xdr:cNvPicPr>
          <a:picLocks noChangeAspect="1"/>
        </xdr:cNvPicPr>
      </xdr:nvPicPr>
      <xdr:blipFill>
        <a:blip xmlns:r="http://schemas.openxmlformats.org/officeDocument/2006/relationships" r:embed="rId7"/>
        <a:stretch>
          <a:fillRect/>
        </a:stretch>
      </xdr:blipFill>
      <xdr:spPr>
        <a:xfrm>
          <a:off x="4346462" y="14382750"/>
          <a:ext cx="1578088" cy="981075"/>
        </a:xfrm>
        <a:prstGeom prst="rect">
          <a:avLst/>
        </a:prstGeom>
      </xdr:spPr>
    </xdr:pic>
    <xdr:clientData/>
  </xdr:twoCellAnchor>
  <xdr:twoCellAnchor editAs="oneCell">
    <xdr:from>
      <xdr:col>2</xdr:col>
      <xdr:colOff>168743</xdr:colOff>
      <xdr:row>20</xdr:row>
      <xdr:rowOff>137161</xdr:rowOff>
    </xdr:from>
    <xdr:to>
      <xdr:col>2</xdr:col>
      <xdr:colOff>2255521</xdr:colOff>
      <xdr:row>20</xdr:row>
      <xdr:rowOff>1428750</xdr:rowOff>
    </xdr:to>
    <xdr:pic>
      <xdr:nvPicPr>
        <xdr:cNvPr id="151" name="Pilt 9">
          <a:extLst>
            <a:ext uri="{FF2B5EF4-FFF2-40B4-BE49-F238E27FC236}">
              <a16:creationId xmlns:a16="http://schemas.microsoft.com/office/drawing/2014/main" id="{3DAE2094-02B0-4351-B578-B50E4A40AE80}"/>
            </a:ext>
          </a:extLst>
        </xdr:cNvPr>
        <xdr:cNvPicPr>
          <a:picLocks noChangeAspect="1"/>
        </xdr:cNvPicPr>
      </xdr:nvPicPr>
      <xdr:blipFill>
        <a:blip xmlns:r="http://schemas.openxmlformats.org/officeDocument/2006/relationships" r:embed="rId8"/>
        <a:stretch>
          <a:fillRect/>
        </a:stretch>
      </xdr:blipFill>
      <xdr:spPr>
        <a:xfrm>
          <a:off x="4102568" y="15634336"/>
          <a:ext cx="2086778" cy="1291589"/>
        </a:xfrm>
        <a:prstGeom prst="rect">
          <a:avLst/>
        </a:prstGeom>
      </xdr:spPr>
    </xdr:pic>
    <xdr:clientData/>
  </xdr:twoCellAnchor>
  <xdr:twoCellAnchor editAs="oneCell">
    <xdr:from>
      <xdr:col>2</xdr:col>
      <xdr:colOff>184785</xdr:colOff>
      <xdr:row>21</xdr:row>
      <xdr:rowOff>51435</xdr:rowOff>
    </xdr:from>
    <xdr:to>
      <xdr:col>2</xdr:col>
      <xdr:colOff>1685925</xdr:colOff>
      <xdr:row>21</xdr:row>
      <xdr:rowOff>1390650</xdr:rowOff>
    </xdr:to>
    <xdr:pic>
      <xdr:nvPicPr>
        <xdr:cNvPr id="152" name="Pilt 10">
          <a:extLst>
            <a:ext uri="{FF2B5EF4-FFF2-40B4-BE49-F238E27FC236}">
              <a16:creationId xmlns:a16="http://schemas.microsoft.com/office/drawing/2014/main" id="{662AAE60-627D-4252-BEA0-95FEE2A82826}"/>
            </a:ext>
          </a:extLst>
        </xdr:cNvPr>
        <xdr:cNvPicPr>
          <a:picLocks noChangeAspect="1"/>
        </xdr:cNvPicPr>
      </xdr:nvPicPr>
      <xdr:blipFill>
        <a:blip xmlns:r="http://schemas.openxmlformats.org/officeDocument/2006/relationships" r:embed="rId9"/>
        <a:stretch>
          <a:fillRect/>
        </a:stretch>
      </xdr:blipFill>
      <xdr:spPr>
        <a:xfrm>
          <a:off x="4118610" y="17053560"/>
          <a:ext cx="1501140" cy="1339215"/>
        </a:xfrm>
        <a:prstGeom prst="rect">
          <a:avLst/>
        </a:prstGeom>
      </xdr:spPr>
    </xdr:pic>
    <xdr:clientData/>
  </xdr:twoCellAnchor>
  <xdr:twoCellAnchor editAs="oneCell">
    <xdr:from>
      <xdr:col>2</xdr:col>
      <xdr:colOff>165747</xdr:colOff>
      <xdr:row>23</xdr:row>
      <xdr:rowOff>137160</xdr:rowOff>
    </xdr:from>
    <xdr:to>
      <xdr:col>2</xdr:col>
      <xdr:colOff>1790700</xdr:colOff>
      <xdr:row>23</xdr:row>
      <xdr:rowOff>1562100</xdr:rowOff>
    </xdr:to>
    <xdr:pic>
      <xdr:nvPicPr>
        <xdr:cNvPr id="153" name="Pilt 11">
          <a:extLst>
            <a:ext uri="{FF2B5EF4-FFF2-40B4-BE49-F238E27FC236}">
              <a16:creationId xmlns:a16="http://schemas.microsoft.com/office/drawing/2014/main" id="{780588C1-9563-43D2-9D1B-FE3524CF919B}"/>
            </a:ext>
          </a:extLst>
        </xdr:cNvPr>
        <xdr:cNvPicPr>
          <a:picLocks noChangeAspect="1"/>
        </xdr:cNvPicPr>
      </xdr:nvPicPr>
      <xdr:blipFill>
        <a:blip xmlns:r="http://schemas.openxmlformats.org/officeDocument/2006/relationships" r:embed="rId10"/>
        <a:stretch>
          <a:fillRect/>
        </a:stretch>
      </xdr:blipFill>
      <xdr:spPr>
        <a:xfrm>
          <a:off x="4099572" y="19711035"/>
          <a:ext cx="1624953" cy="1424940"/>
        </a:xfrm>
        <a:prstGeom prst="rect">
          <a:avLst/>
        </a:prstGeom>
      </xdr:spPr>
    </xdr:pic>
    <xdr:clientData/>
  </xdr:twoCellAnchor>
  <xdr:twoCellAnchor editAs="oneCell">
    <xdr:from>
      <xdr:col>2</xdr:col>
      <xdr:colOff>123826</xdr:colOff>
      <xdr:row>22</xdr:row>
      <xdr:rowOff>97156</xdr:rowOff>
    </xdr:from>
    <xdr:to>
      <xdr:col>2</xdr:col>
      <xdr:colOff>1571626</xdr:colOff>
      <xdr:row>22</xdr:row>
      <xdr:rowOff>1038225</xdr:rowOff>
    </xdr:to>
    <xdr:pic>
      <xdr:nvPicPr>
        <xdr:cNvPr id="154" name="Pilt 12">
          <a:extLst>
            <a:ext uri="{FF2B5EF4-FFF2-40B4-BE49-F238E27FC236}">
              <a16:creationId xmlns:a16="http://schemas.microsoft.com/office/drawing/2014/main" id="{6F622A75-EAFD-4796-84AD-BC9465ACA9BF}"/>
            </a:ext>
          </a:extLst>
        </xdr:cNvPr>
        <xdr:cNvPicPr>
          <a:picLocks noChangeAspect="1"/>
        </xdr:cNvPicPr>
      </xdr:nvPicPr>
      <xdr:blipFill>
        <a:blip xmlns:r="http://schemas.openxmlformats.org/officeDocument/2006/relationships" r:embed="rId11"/>
        <a:stretch>
          <a:fillRect/>
        </a:stretch>
      </xdr:blipFill>
      <xdr:spPr>
        <a:xfrm>
          <a:off x="4057651" y="18585181"/>
          <a:ext cx="1447800" cy="941069"/>
        </a:xfrm>
        <a:prstGeom prst="rect">
          <a:avLst/>
        </a:prstGeom>
      </xdr:spPr>
    </xdr:pic>
    <xdr:clientData/>
  </xdr:twoCellAnchor>
  <xdr:twoCellAnchor editAs="oneCell">
    <xdr:from>
      <xdr:col>2</xdr:col>
      <xdr:colOff>142876</xdr:colOff>
      <xdr:row>5</xdr:row>
      <xdr:rowOff>188595</xdr:rowOff>
    </xdr:from>
    <xdr:to>
      <xdr:col>2</xdr:col>
      <xdr:colOff>2002156</xdr:colOff>
      <xdr:row>5</xdr:row>
      <xdr:rowOff>1652193</xdr:rowOff>
    </xdr:to>
    <xdr:pic>
      <xdr:nvPicPr>
        <xdr:cNvPr id="158" name="Pilt 2">
          <a:extLst>
            <a:ext uri="{FF2B5EF4-FFF2-40B4-BE49-F238E27FC236}">
              <a16:creationId xmlns:a16="http://schemas.microsoft.com/office/drawing/2014/main" id="{E9CCD3C2-36A6-478E-9409-351968EE141F}"/>
            </a:ext>
          </a:extLst>
        </xdr:cNvPr>
        <xdr:cNvPicPr>
          <a:picLocks noChangeAspect="1"/>
        </xdr:cNvPicPr>
      </xdr:nvPicPr>
      <xdr:blipFill>
        <a:blip xmlns:r="http://schemas.openxmlformats.org/officeDocument/2006/relationships" r:embed="rId2"/>
        <a:stretch>
          <a:fillRect/>
        </a:stretch>
      </xdr:blipFill>
      <xdr:spPr>
        <a:xfrm>
          <a:off x="4076701" y="3284220"/>
          <a:ext cx="1859280" cy="1463598"/>
        </a:xfrm>
        <a:prstGeom prst="rect">
          <a:avLst/>
        </a:prstGeom>
      </xdr:spPr>
    </xdr:pic>
    <xdr:clientData/>
  </xdr:twoCellAnchor>
  <xdr:twoCellAnchor editAs="oneCell">
    <xdr:from>
      <xdr:col>2</xdr:col>
      <xdr:colOff>91440</xdr:colOff>
      <xdr:row>6</xdr:row>
      <xdr:rowOff>312420</xdr:rowOff>
    </xdr:from>
    <xdr:to>
      <xdr:col>2</xdr:col>
      <xdr:colOff>2217420</xdr:colOff>
      <xdr:row>6</xdr:row>
      <xdr:rowOff>1729740</xdr:rowOff>
    </xdr:to>
    <xdr:pic>
      <xdr:nvPicPr>
        <xdr:cNvPr id="159" name="Pilt 4">
          <a:extLst>
            <a:ext uri="{FF2B5EF4-FFF2-40B4-BE49-F238E27FC236}">
              <a16:creationId xmlns:a16="http://schemas.microsoft.com/office/drawing/2014/main" id="{223A2F07-C4A8-4CBD-9EF6-4C010A3C44D0}"/>
            </a:ext>
          </a:extLst>
        </xdr:cNvPr>
        <xdr:cNvPicPr>
          <a:picLocks noChangeAspect="1"/>
        </xdr:cNvPicPr>
      </xdr:nvPicPr>
      <xdr:blipFill>
        <a:blip xmlns:r="http://schemas.openxmlformats.org/officeDocument/2006/relationships" r:embed="rId3"/>
        <a:stretch>
          <a:fillRect/>
        </a:stretch>
      </xdr:blipFill>
      <xdr:spPr>
        <a:xfrm>
          <a:off x="3415665" y="6084570"/>
          <a:ext cx="2125980" cy="1417320"/>
        </a:xfrm>
        <a:prstGeom prst="rect">
          <a:avLst/>
        </a:prstGeom>
      </xdr:spPr>
    </xdr:pic>
    <xdr:clientData/>
  </xdr:twoCellAnchor>
  <xdr:twoCellAnchor editAs="oneCell">
    <xdr:from>
      <xdr:col>2</xdr:col>
      <xdr:colOff>15241</xdr:colOff>
      <xdr:row>11</xdr:row>
      <xdr:rowOff>373381</xdr:rowOff>
    </xdr:from>
    <xdr:to>
      <xdr:col>2</xdr:col>
      <xdr:colOff>2286001</xdr:colOff>
      <xdr:row>11</xdr:row>
      <xdr:rowOff>2021427</xdr:rowOff>
    </xdr:to>
    <xdr:pic>
      <xdr:nvPicPr>
        <xdr:cNvPr id="160" name="Pilt 5">
          <a:extLst>
            <a:ext uri="{FF2B5EF4-FFF2-40B4-BE49-F238E27FC236}">
              <a16:creationId xmlns:a16="http://schemas.microsoft.com/office/drawing/2014/main" id="{46E1C54B-93C3-426B-9B13-791659AFB642}"/>
            </a:ext>
          </a:extLst>
        </xdr:cNvPr>
        <xdr:cNvPicPr>
          <a:picLocks noChangeAspect="1"/>
        </xdr:cNvPicPr>
      </xdr:nvPicPr>
      <xdr:blipFill>
        <a:blip xmlns:r="http://schemas.openxmlformats.org/officeDocument/2006/relationships" r:embed="rId4"/>
        <a:stretch>
          <a:fillRect/>
        </a:stretch>
      </xdr:blipFill>
      <xdr:spPr>
        <a:xfrm>
          <a:off x="3339466" y="11117581"/>
          <a:ext cx="2270760" cy="1648046"/>
        </a:xfrm>
        <a:prstGeom prst="rect">
          <a:avLst/>
        </a:prstGeom>
      </xdr:spPr>
    </xdr:pic>
    <xdr:clientData/>
  </xdr:twoCellAnchor>
  <xdr:twoCellAnchor editAs="oneCell">
    <xdr:from>
      <xdr:col>2</xdr:col>
      <xdr:colOff>106681</xdr:colOff>
      <xdr:row>9</xdr:row>
      <xdr:rowOff>99060</xdr:rowOff>
    </xdr:from>
    <xdr:to>
      <xdr:col>2</xdr:col>
      <xdr:colOff>2034541</xdr:colOff>
      <xdr:row>9</xdr:row>
      <xdr:rowOff>1588183</xdr:rowOff>
    </xdr:to>
    <xdr:pic>
      <xdr:nvPicPr>
        <xdr:cNvPr id="161" name="Pilt 6">
          <a:extLst>
            <a:ext uri="{FF2B5EF4-FFF2-40B4-BE49-F238E27FC236}">
              <a16:creationId xmlns:a16="http://schemas.microsoft.com/office/drawing/2014/main" id="{20CE40FF-F6FD-4B08-9A4E-B09BE5942A67}"/>
            </a:ext>
          </a:extLst>
        </xdr:cNvPr>
        <xdr:cNvPicPr>
          <a:picLocks noChangeAspect="1"/>
        </xdr:cNvPicPr>
      </xdr:nvPicPr>
      <xdr:blipFill>
        <a:blip xmlns:r="http://schemas.openxmlformats.org/officeDocument/2006/relationships" r:embed="rId5"/>
        <a:stretch>
          <a:fillRect/>
        </a:stretch>
      </xdr:blipFill>
      <xdr:spPr>
        <a:xfrm>
          <a:off x="3430906" y="8642985"/>
          <a:ext cx="1927860" cy="1489123"/>
        </a:xfrm>
        <a:prstGeom prst="rect">
          <a:avLst/>
        </a:prstGeom>
      </xdr:spPr>
    </xdr:pic>
    <xdr:clientData/>
  </xdr:twoCellAnchor>
  <xdr:twoCellAnchor editAs="oneCell">
    <xdr:from>
      <xdr:col>2</xdr:col>
      <xdr:colOff>376988</xdr:colOff>
      <xdr:row>14</xdr:row>
      <xdr:rowOff>73188</xdr:rowOff>
    </xdr:from>
    <xdr:to>
      <xdr:col>2</xdr:col>
      <xdr:colOff>1779068</xdr:colOff>
      <xdr:row>14</xdr:row>
      <xdr:rowOff>1357633</xdr:rowOff>
    </xdr:to>
    <xdr:pic>
      <xdr:nvPicPr>
        <xdr:cNvPr id="162" name="Pilt 7">
          <a:extLst>
            <a:ext uri="{FF2B5EF4-FFF2-40B4-BE49-F238E27FC236}">
              <a16:creationId xmlns:a16="http://schemas.microsoft.com/office/drawing/2014/main" id="{D8B60B21-15E7-4B7F-A685-85E1CADE98C8}"/>
            </a:ext>
          </a:extLst>
        </xdr:cNvPr>
        <xdr:cNvPicPr>
          <a:picLocks noChangeAspect="1"/>
        </xdr:cNvPicPr>
      </xdr:nvPicPr>
      <xdr:blipFill>
        <a:blip xmlns:r="http://schemas.openxmlformats.org/officeDocument/2006/relationships" r:embed="rId6"/>
        <a:stretch>
          <a:fillRect/>
        </a:stretch>
      </xdr:blipFill>
      <xdr:spPr>
        <a:xfrm>
          <a:off x="4310813" y="12112788"/>
          <a:ext cx="1402080" cy="1284445"/>
        </a:xfrm>
        <a:prstGeom prst="rect">
          <a:avLst/>
        </a:prstGeom>
      </xdr:spPr>
    </xdr:pic>
    <xdr:clientData/>
  </xdr:twoCellAnchor>
  <xdr:twoCellAnchor editAs="oneCell">
    <xdr:from>
      <xdr:col>2</xdr:col>
      <xdr:colOff>452306</xdr:colOff>
      <xdr:row>25</xdr:row>
      <xdr:rowOff>121920</xdr:rowOff>
    </xdr:from>
    <xdr:to>
      <xdr:col>2</xdr:col>
      <xdr:colOff>1935192</xdr:colOff>
      <xdr:row>25</xdr:row>
      <xdr:rowOff>1057275</xdr:rowOff>
    </xdr:to>
    <xdr:pic>
      <xdr:nvPicPr>
        <xdr:cNvPr id="168" name="Pilt 13">
          <a:extLst>
            <a:ext uri="{FF2B5EF4-FFF2-40B4-BE49-F238E27FC236}">
              <a16:creationId xmlns:a16="http://schemas.microsoft.com/office/drawing/2014/main" id="{EEDE5CF1-83D8-4C80-A570-6A2B541761D0}"/>
            </a:ext>
          </a:extLst>
        </xdr:cNvPr>
        <xdr:cNvPicPr>
          <a:picLocks noChangeAspect="1"/>
        </xdr:cNvPicPr>
      </xdr:nvPicPr>
      <xdr:blipFill>
        <a:blip xmlns:r="http://schemas.openxmlformats.org/officeDocument/2006/relationships" r:embed="rId12"/>
        <a:stretch>
          <a:fillRect/>
        </a:stretch>
      </xdr:blipFill>
      <xdr:spPr>
        <a:xfrm>
          <a:off x="4386131" y="22543770"/>
          <a:ext cx="1482886" cy="935355"/>
        </a:xfrm>
        <a:prstGeom prst="rect">
          <a:avLst/>
        </a:prstGeom>
      </xdr:spPr>
    </xdr:pic>
    <xdr:clientData/>
  </xdr:twoCellAnchor>
  <xdr:twoCellAnchor editAs="oneCell">
    <xdr:from>
      <xdr:col>2</xdr:col>
      <xdr:colOff>185688</xdr:colOff>
      <xdr:row>24</xdr:row>
      <xdr:rowOff>76200</xdr:rowOff>
    </xdr:from>
    <xdr:to>
      <xdr:col>2</xdr:col>
      <xdr:colOff>1943100</xdr:colOff>
      <xdr:row>24</xdr:row>
      <xdr:rowOff>1200150</xdr:rowOff>
    </xdr:to>
    <xdr:pic>
      <xdr:nvPicPr>
        <xdr:cNvPr id="169" name="Pilt 14">
          <a:extLst>
            <a:ext uri="{FF2B5EF4-FFF2-40B4-BE49-F238E27FC236}">
              <a16:creationId xmlns:a16="http://schemas.microsoft.com/office/drawing/2014/main" id="{7033C83F-3449-42B0-8132-13E00BC96607}"/>
            </a:ext>
          </a:extLst>
        </xdr:cNvPr>
        <xdr:cNvPicPr>
          <a:picLocks noChangeAspect="1"/>
        </xdr:cNvPicPr>
      </xdr:nvPicPr>
      <xdr:blipFill>
        <a:blip xmlns:r="http://schemas.openxmlformats.org/officeDocument/2006/relationships" r:embed="rId13"/>
        <a:stretch>
          <a:fillRect/>
        </a:stretch>
      </xdr:blipFill>
      <xdr:spPr>
        <a:xfrm>
          <a:off x="4119513" y="21231225"/>
          <a:ext cx="1757412" cy="112395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1B821E-9D25-47E9-B344-CFA247CB7653}">
  <dimension ref="A2:L65"/>
  <sheetViews>
    <sheetView tabSelected="1" topLeftCell="A56" zoomScale="106" zoomScaleNormal="106" workbookViewId="0">
      <selection activeCell="I65" sqref="I65"/>
    </sheetView>
  </sheetViews>
  <sheetFormatPr defaultRowHeight="15" x14ac:dyDescent="0.25"/>
  <cols>
    <col min="1" max="1" width="10.140625" customWidth="1"/>
    <col min="2" max="2" width="45.5703125" customWidth="1"/>
    <col min="3" max="3" width="30.42578125" customWidth="1"/>
    <col min="4" max="4" width="14.42578125" style="61" customWidth="1"/>
    <col min="5" max="5" width="13" style="2" customWidth="1"/>
    <col min="6" max="6" width="12" customWidth="1"/>
    <col min="7" max="7" width="17.28515625" customWidth="1"/>
    <col min="8" max="8" width="17" style="1" customWidth="1"/>
    <col min="9" max="9" width="20.85546875" style="1" customWidth="1"/>
    <col min="10" max="10" width="32.140625" style="21" customWidth="1"/>
    <col min="11" max="11" width="56.85546875" style="21" customWidth="1"/>
    <col min="12" max="12" width="22.7109375" style="21" customWidth="1"/>
  </cols>
  <sheetData>
    <row r="2" spans="1:12" ht="30" customHeight="1" x14ac:dyDescent="0.25">
      <c r="A2" s="322" t="s">
        <v>3</v>
      </c>
      <c r="B2" s="324" t="s">
        <v>40</v>
      </c>
      <c r="C2" s="324" t="s">
        <v>1</v>
      </c>
      <c r="D2" s="312" t="s">
        <v>99</v>
      </c>
      <c r="E2" s="314" t="s">
        <v>100</v>
      </c>
      <c r="F2" s="316" t="s">
        <v>101</v>
      </c>
      <c r="G2" s="316" t="s">
        <v>276</v>
      </c>
      <c r="H2" s="270" t="s">
        <v>277</v>
      </c>
      <c r="I2" s="16" t="s">
        <v>116</v>
      </c>
      <c r="J2" s="248" t="s">
        <v>125</v>
      </c>
      <c r="K2" s="17" t="s">
        <v>119</v>
      </c>
      <c r="L2" s="172" t="s">
        <v>136</v>
      </c>
    </row>
    <row r="3" spans="1:12" x14ac:dyDescent="0.25">
      <c r="A3" s="323"/>
      <c r="B3" s="325"/>
      <c r="C3" s="325"/>
      <c r="D3" s="313"/>
      <c r="E3" s="315"/>
      <c r="F3" s="317"/>
      <c r="G3" s="317"/>
      <c r="H3" s="272"/>
      <c r="I3" s="15" t="s">
        <v>275</v>
      </c>
      <c r="J3" s="249"/>
      <c r="K3" s="18"/>
      <c r="L3" s="18"/>
    </row>
    <row r="4" spans="1:12" ht="60" x14ac:dyDescent="0.25">
      <c r="A4" s="273">
        <v>1</v>
      </c>
      <c r="B4" s="276" t="s">
        <v>289</v>
      </c>
      <c r="C4" s="7" t="s">
        <v>56</v>
      </c>
      <c r="D4" s="205">
        <v>1210000001</v>
      </c>
      <c r="E4" s="43" t="s">
        <v>57</v>
      </c>
      <c r="F4" s="166"/>
      <c r="G4" s="162">
        <v>1530.43</v>
      </c>
      <c r="H4" s="193"/>
      <c r="I4" s="255"/>
      <c r="J4" s="264" t="s">
        <v>278</v>
      </c>
      <c r="K4" s="55" t="s">
        <v>124</v>
      </c>
      <c r="L4" s="250"/>
    </row>
    <row r="5" spans="1:12" ht="30" x14ac:dyDescent="0.25">
      <c r="A5" s="274"/>
      <c r="B5" s="277"/>
      <c r="C5" s="7" t="s">
        <v>55</v>
      </c>
      <c r="D5" s="205">
        <v>1280000001</v>
      </c>
      <c r="E5" s="43" t="s">
        <v>58</v>
      </c>
      <c r="F5" s="166"/>
      <c r="G5" s="162">
        <v>556.52</v>
      </c>
      <c r="H5" s="193"/>
      <c r="I5" s="256"/>
      <c r="J5" s="265"/>
      <c r="K5" s="246"/>
      <c r="L5" s="251"/>
    </row>
    <row r="6" spans="1:12" x14ac:dyDescent="0.25">
      <c r="A6" s="274"/>
      <c r="B6" s="277"/>
      <c r="C6" s="5" t="s">
        <v>54</v>
      </c>
      <c r="D6" s="205">
        <v>322</v>
      </c>
      <c r="E6" s="43" t="s">
        <v>59</v>
      </c>
      <c r="F6" s="206">
        <v>20006.740000000002</v>
      </c>
      <c r="G6" s="193">
        <v>20006.740000000002</v>
      </c>
      <c r="H6" s="193"/>
      <c r="I6" s="256"/>
      <c r="J6" s="265"/>
      <c r="K6" s="246"/>
      <c r="L6" s="251"/>
    </row>
    <row r="7" spans="1:12" x14ac:dyDescent="0.25">
      <c r="A7" s="274"/>
      <c r="B7" s="277"/>
      <c r="C7" s="5" t="s">
        <v>42</v>
      </c>
      <c r="D7" s="205">
        <v>3240000001</v>
      </c>
      <c r="E7" s="162" t="s">
        <v>43</v>
      </c>
      <c r="F7" s="166">
        <v>10287.5067</v>
      </c>
      <c r="G7" s="162">
        <v>10287.870000000001</v>
      </c>
      <c r="H7" s="193"/>
      <c r="I7" s="256"/>
      <c r="J7" s="265"/>
      <c r="K7" s="246"/>
      <c r="L7" s="251"/>
    </row>
    <row r="8" spans="1:12" x14ac:dyDescent="0.25">
      <c r="A8" s="274"/>
      <c r="B8" s="277"/>
      <c r="C8" s="5" t="s">
        <v>44</v>
      </c>
      <c r="D8" s="205">
        <v>212</v>
      </c>
      <c r="E8" s="162" t="s">
        <v>45</v>
      </c>
      <c r="F8" s="166">
        <v>29644.77</v>
      </c>
      <c r="G8" s="162">
        <v>29644.74</v>
      </c>
      <c r="H8" s="193"/>
      <c r="I8" s="256"/>
      <c r="J8" s="265"/>
      <c r="K8" s="246"/>
      <c r="L8" s="251"/>
    </row>
    <row r="9" spans="1:12" x14ac:dyDescent="0.25">
      <c r="A9" s="274"/>
      <c r="B9" s="277"/>
      <c r="C9" s="5" t="s">
        <v>46</v>
      </c>
      <c r="D9" s="205">
        <v>2110000001</v>
      </c>
      <c r="E9" s="162" t="s">
        <v>47</v>
      </c>
      <c r="F9" s="166">
        <v>1828.83</v>
      </c>
      <c r="G9" s="162">
        <v>1828.83</v>
      </c>
      <c r="H9" s="193"/>
      <c r="I9" s="256"/>
      <c r="J9" s="265"/>
      <c r="K9" s="246"/>
      <c r="L9" s="251"/>
    </row>
    <row r="10" spans="1:12" x14ac:dyDescent="0.25">
      <c r="A10" s="274"/>
      <c r="B10" s="277"/>
      <c r="C10" s="4" t="s">
        <v>48</v>
      </c>
      <c r="D10" s="205">
        <v>2170000001</v>
      </c>
      <c r="E10" s="43" t="s">
        <v>49</v>
      </c>
      <c r="F10" s="166"/>
      <c r="G10" s="162">
        <v>1420.54</v>
      </c>
      <c r="H10" s="193"/>
      <c r="I10" s="256"/>
      <c r="J10" s="265"/>
      <c r="K10" s="246"/>
      <c r="L10" s="251"/>
    </row>
    <row r="11" spans="1:12" x14ac:dyDescent="0.25">
      <c r="A11" s="274"/>
      <c r="B11" s="277"/>
      <c r="C11" s="4" t="s">
        <v>50</v>
      </c>
      <c r="D11" s="205">
        <v>2170000002</v>
      </c>
      <c r="E11" s="43" t="s">
        <v>51</v>
      </c>
      <c r="F11" s="166"/>
      <c r="G11" s="162">
        <v>6708.75</v>
      </c>
      <c r="H11" s="193"/>
      <c r="I11" s="256"/>
      <c r="J11" s="265"/>
      <c r="K11" s="246"/>
      <c r="L11" s="251"/>
    </row>
    <row r="12" spans="1:12" x14ac:dyDescent="0.25">
      <c r="A12" s="274"/>
      <c r="B12" s="277"/>
      <c r="C12" s="51" t="s">
        <v>52</v>
      </c>
      <c r="D12" s="252" t="s">
        <v>53</v>
      </c>
      <c r="E12" s="253"/>
      <c r="F12" s="253"/>
      <c r="G12" s="254"/>
      <c r="H12" s="64">
        <v>53255.27</v>
      </c>
      <c r="I12" s="257"/>
      <c r="J12" s="266"/>
      <c r="K12" s="246"/>
      <c r="L12" s="251"/>
    </row>
    <row r="13" spans="1:12" ht="33" customHeight="1" x14ac:dyDescent="0.25">
      <c r="A13" s="275"/>
      <c r="B13" s="278" t="s">
        <v>126</v>
      </c>
      <c r="C13" s="279"/>
      <c r="D13" s="279"/>
      <c r="E13" s="279"/>
      <c r="F13" s="280"/>
      <c r="G13" s="47">
        <f>SUM(G4:G12)</f>
        <v>71984.420000000013</v>
      </c>
      <c r="H13" s="44">
        <v>53255.27</v>
      </c>
      <c r="I13" s="45">
        <v>125539.22</v>
      </c>
      <c r="J13" s="48" t="s">
        <v>131</v>
      </c>
      <c r="K13" s="247"/>
      <c r="L13" s="63" t="s">
        <v>111</v>
      </c>
    </row>
    <row r="14" spans="1:12" ht="45" x14ac:dyDescent="0.25">
      <c r="A14" s="273">
        <v>2</v>
      </c>
      <c r="B14" s="284" t="s">
        <v>94</v>
      </c>
      <c r="C14" s="233" t="s">
        <v>90</v>
      </c>
      <c r="D14" s="74">
        <v>322</v>
      </c>
      <c r="E14" s="198" t="s">
        <v>92</v>
      </c>
      <c r="F14" s="200"/>
      <c r="G14" s="201">
        <v>31002.07</v>
      </c>
      <c r="H14" s="65"/>
      <c r="I14" s="288"/>
      <c r="J14" s="264" t="s">
        <v>279</v>
      </c>
      <c r="K14" s="54" t="s">
        <v>120</v>
      </c>
      <c r="L14" s="250"/>
    </row>
    <row r="15" spans="1:12" x14ac:dyDescent="0.25">
      <c r="A15" s="274"/>
      <c r="B15" s="284"/>
      <c r="C15" s="185" t="s">
        <v>91</v>
      </c>
      <c r="D15" s="199">
        <v>322</v>
      </c>
      <c r="E15" s="43" t="s">
        <v>93</v>
      </c>
      <c r="F15" s="202"/>
      <c r="G15" s="162">
        <v>19045.48</v>
      </c>
      <c r="H15" s="193"/>
      <c r="I15" s="289"/>
      <c r="J15" s="265"/>
      <c r="K15" s="246"/>
      <c r="L15" s="251"/>
    </row>
    <row r="16" spans="1:12" ht="30" x14ac:dyDescent="0.25">
      <c r="A16" s="274"/>
      <c r="B16" s="284"/>
      <c r="C16" s="234" t="s">
        <v>88</v>
      </c>
      <c r="D16" s="199">
        <v>3240000002</v>
      </c>
      <c r="E16" s="43" t="s">
        <v>89</v>
      </c>
      <c r="F16" s="203">
        <v>33596.699999999997</v>
      </c>
      <c r="G16" s="204">
        <v>33596.699999999997</v>
      </c>
      <c r="H16" s="204"/>
      <c r="I16" s="289"/>
      <c r="J16" s="265"/>
      <c r="K16" s="246"/>
      <c r="L16" s="251"/>
    </row>
    <row r="17" spans="1:12" ht="30" x14ac:dyDescent="0.25">
      <c r="A17" s="274"/>
      <c r="B17" s="284"/>
      <c r="C17" s="235" t="s">
        <v>84</v>
      </c>
      <c r="D17" s="252" t="s">
        <v>85</v>
      </c>
      <c r="E17" s="253"/>
      <c r="F17" s="253"/>
      <c r="G17" s="254"/>
      <c r="H17" s="204">
        <v>45056.800000000003</v>
      </c>
      <c r="I17" s="289"/>
      <c r="J17" s="265"/>
      <c r="K17" s="246"/>
      <c r="L17" s="251"/>
    </row>
    <row r="18" spans="1:12" ht="24" customHeight="1" x14ac:dyDescent="0.25">
      <c r="A18" s="274"/>
      <c r="B18" s="285"/>
      <c r="C18" s="236" t="s">
        <v>86</v>
      </c>
      <c r="D18" s="252" t="s">
        <v>87</v>
      </c>
      <c r="E18" s="253"/>
      <c r="F18" s="253"/>
      <c r="G18" s="254"/>
      <c r="H18" s="193">
        <v>12230</v>
      </c>
      <c r="I18" s="290"/>
      <c r="J18" s="266"/>
      <c r="K18" s="246"/>
      <c r="L18" s="251"/>
    </row>
    <row r="19" spans="1:12" ht="26.25" customHeight="1" x14ac:dyDescent="0.25">
      <c r="A19" s="283"/>
      <c r="B19" s="258" t="s">
        <v>127</v>
      </c>
      <c r="C19" s="259"/>
      <c r="D19" s="259"/>
      <c r="E19" s="259"/>
      <c r="F19" s="260"/>
      <c r="G19" s="47">
        <f>SUM(G14:G18)</f>
        <v>83644.25</v>
      </c>
      <c r="H19" s="44">
        <f>SUM(H17:H18)</f>
        <v>57286.8</v>
      </c>
      <c r="I19" s="44">
        <v>140931.04999999999</v>
      </c>
      <c r="J19" s="32" t="s">
        <v>131</v>
      </c>
      <c r="K19" s="247"/>
      <c r="L19" s="63" t="s">
        <v>111</v>
      </c>
    </row>
    <row r="20" spans="1:12" ht="34.5" customHeight="1" x14ac:dyDescent="0.25">
      <c r="A20" s="42">
        <v>3</v>
      </c>
      <c r="B20" s="237" t="s">
        <v>81</v>
      </c>
      <c r="C20" s="236" t="s">
        <v>82</v>
      </c>
      <c r="D20" s="252" t="s">
        <v>83</v>
      </c>
      <c r="E20" s="253"/>
      <c r="F20" s="253"/>
      <c r="G20" s="253"/>
      <c r="H20" s="45">
        <v>45000</v>
      </c>
      <c r="I20" s="53">
        <v>45000</v>
      </c>
      <c r="J20" s="67" t="s">
        <v>128</v>
      </c>
      <c r="K20" s="56" t="s">
        <v>121</v>
      </c>
      <c r="L20" s="57" t="s">
        <v>111</v>
      </c>
    </row>
    <row r="21" spans="1:12" ht="117.75" customHeight="1" x14ac:dyDescent="0.25">
      <c r="A21" s="273">
        <v>4</v>
      </c>
      <c r="B21" s="287" t="s">
        <v>0</v>
      </c>
      <c r="C21" s="185" t="s">
        <v>60</v>
      </c>
      <c r="D21" s="199">
        <v>4210000001</v>
      </c>
      <c r="E21" s="43" t="s">
        <v>61</v>
      </c>
      <c r="F21" s="210">
        <v>156735.38</v>
      </c>
      <c r="G21" s="136">
        <v>156735.38</v>
      </c>
      <c r="H21" s="193"/>
      <c r="I21" s="288"/>
      <c r="J21" s="309" t="s">
        <v>280</v>
      </c>
      <c r="K21" s="264" t="s">
        <v>123</v>
      </c>
      <c r="L21" s="307"/>
    </row>
    <row r="22" spans="1:12" ht="18" customHeight="1" x14ac:dyDescent="0.25">
      <c r="A22" s="274"/>
      <c r="B22" s="285"/>
      <c r="C22" s="185" t="s">
        <v>62</v>
      </c>
      <c r="D22" s="252" t="s">
        <v>61</v>
      </c>
      <c r="E22" s="253"/>
      <c r="F22" s="253"/>
      <c r="G22" s="254"/>
      <c r="H22" s="193">
        <v>82628.77</v>
      </c>
      <c r="I22" s="290"/>
      <c r="J22" s="311"/>
      <c r="K22" s="265"/>
      <c r="L22" s="308"/>
    </row>
    <row r="23" spans="1:12" ht="18.75" customHeight="1" x14ac:dyDescent="0.25">
      <c r="A23" s="283"/>
      <c r="B23" s="278" t="s">
        <v>129</v>
      </c>
      <c r="C23" s="281"/>
      <c r="D23" s="281"/>
      <c r="E23" s="281"/>
      <c r="F23" s="282"/>
      <c r="G23" s="47">
        <f>SUM(G21:G22)</f>
        <v>156735.38</v>
      </c>
      <c r="H23" s="44">
        <f>SUM(H21:H22)</f>
        <v>82628.77</v>
      </c>
      <c r="I23" s="44">
        <v>239364.15</v>
      </c>
      <c r="J23" s="46" t="s">
        <v>108</v>
      </c>
      <c r="K23" s="266"/>
      <c r="L23" s="66" t="s">
        <v>111</v>
      </c>
    </row>
    <row r="24" spans="1:12" ht="68.25" customHeight="1" x14ac:dyDescent="0.25">
      <c r="A24" s="41">
        <v>5</v>
      </c>
      <c r="B24" s="238" t="s">
        <v>63</v>
      </c>
      <c r="C24" s="222" t="s">
        <v>64</v>
      </c>
      <c r="D24" s="207">
        <v>1170000029</v>
      </c>
      <c r="E24" s="208" t="s">
        <v>65</v>
      </c>
      <c r="F24" s="211">
        <v>14644.96</v>
      </c>
      <c r="G24" s="136">
        <v>12434.4</v>
      </c>
      <c r="H24" s="136"/>
      <c r="I24" s="209">
        <v>14644.96</v>
      </c>
      <c r="J24" s="68" t="s">
        <v>132</v>
      </c>
      <c r="K24" s="34" t="s">
        <v>110</v>
      </c>
      <c r="L24" s="35" t="s">
        <v>109</v>
      </c>
    </row>
    <row r="25" spans="1:12" ht="150" customHeight="1" x14ac:dyDescent="0.25">
      <c r="A25" s="273">
        <v>6</v>
      </c>
      <c r="B25" s="276" t="s">
        <v>66</v>
      </c>
      <c r="C25" s="8" t="s">
        <v>67</v>
      </c>
      <c r="D25" s="199">
        <v>5140000001</v>
      </c>
      <c r="E25" s="43" t="s">
        <v>69</v>
      </c>
      <c r="F25" s="210">
        <v>60049.02</v>
      </c>
      <c r="G25" s="136">
        <v>60049.02</v>
      </c>
      <c r="H25" s="193"/>
      <c r="I25" s="288"/>
      <c r="J25" s="295" t="s">
        <v>130</v>
      </c>
      <c r="K25" s="264" t="s">
        <v>112</v>
      </c>
      <c r="L25" s="250"/>
    </row>
    <row r="26" spans="1:12" x14ac:dyDescent="0.25">
      <c r="A26" s="274"/>
      <c r="B26" s="277"/>
      <c r="C26" s="39" t="s">
        <v>68</v>
      </c>
      <c r="D26" s="199">
        <v>531</v>
      </c>
      <c r="E26" s="43" t="s">
        <v>69</v>
      </c>
      <c r="F26" s="210"/>
      <c r="G26" s="136">
        <v>17890.78</v>
      </c>
      <c r="H26" s="193"/>
      <c r="I26" s="289"/>
      <c r="J26" s="296"/>
      <c r="K26" s="265"/>
      <c r="L26" s="251"/>
    </row>
    <row r="27" spans="1:12" x14ac:dyDescent="0.25">
      <c r="A27" s="274"/>
      <c r="B27" s="286"/>
      <c r="C27" s="25" t="s">
        <v>70</v>
      </c>
      <c r="D27" s="252" t="s">
        <v>69</v>
      </c>
      <c r="E27" s="253"/>
      <c r="F27" s="253"/>
      <c r="G27" s="254"/>
      <c r="H27" s="193">
        <v>54680.07</v>
      </c>
      <c r="I27" s="290"/>
      <c r="J27" s="297"/>
      <c r="K27" s="265"/>
      <c r="L27" s="251"/>
    </row>
    <row r="28" spans="1:12" x14ac:dyDescent="0.25">
      <c r="A28" s="283"/>
      <c r="B28" s="258" t="s">
        <v>133</v>
      </c>
      <c r="C28" s="259"/>
      <c r="D28" s="259"/>
      <c r="E28" s="259"/>
      <c r="F28" s="260"/>
      <c r="G28" s="212">
        <f>SUM(G25:G27)</f>
        <v>77939.799999999988</v>
      </c>
      <c r="H28" s="77">
        <v>54680.07</v>
      </c>
      <c r="I28" s="44">
        <v>133048.37</v>
      </c>
      <c r="J28" s="46" t="s">
        <v>108</v>
      </c>
      <c r="K28" s="266"/>
      <c r="L28" s="62" t="s">
        <v>111</v>
      </c>
    </row>
    <row r="29" spans="1:12" s="13" customFormat="1" ht="75" customHeight="1" x14ac:dyDescent="0.25">
      <c r="A29" s="334">
        <v>7</v>
      </c>
      <c r="B29" s="337" t="s">
        <v>71</v>
      </c>
      <c r="C29" s="69" t="s">
        <v>95</v>
      </c>
      <c r="D29" s="70">
        <v>535</v>
      </c>
      <c r="E29" s="71" t="s">
        <v>96</v>
      </c>
      <c r="F29" s="50"/>
      <c r="G29" s="190">
        <v>14783.69</v>
      </c>
      <c r="H29" s="37"/>
      <c r="I29" s="298"/>
      <c r="J29" s="298"/>
      <c r="K29" s="304" t="s">
        <v>140</v>
      </c>
      <c r="L29" s="302"/>
    </row>
    <row r="30" spans="1:12" s="3" customFormat="1" x14ac:dyDescent="0.25">
      <c r="A30" s="335"/>
      <c r="B30" s="338"/>
      <c r="C30" s="36" t="s">
        <v>97</v>
      </c>
      <c r="D30" s="345" t="s">
        <v>98</v>
      </c>
      <c r="E30" s="346"/>
      <c r="F30" s="346"/>
      <c r="G30" s="347"/>
      <c r="H30" s="204">
        <v>8913.11</v>
      </c>
      <c r="I30" s="299"/>
      <c r="J30" s="299"/>
      <c r="K30" s="305"/>
      <c r="L30" s="303"/>
    </row>
    <row r="31" spans="1:12" s="3" customFormat="1" x14ac:dyDescent="0.25">
      <c r="A31" s="336"/>
      <c r="B31" s="36" t="s">
        <v>134</v>
      </c>
      <c r="C31" s="36"/>
      <c r="D31" s="342"/>
      <c r="E31" s="343"/>
      <c r="F31" s="344"/>
      <c r="G31" s="212">
        <v>14783.69</v>
      </c>
      <c r="H31" s="212">
        <v>8913.11</v>
      </c>
      <c r="I31" s="47">
        <v>5870.58</v>
      </c>
      <c r="J31" s="72" t="s">
        <v>107</v>
      </c>
      <c r="K31" s="306"/>
      <c r="L31" s="224" t="s">
        <v>109</v>
      </c>
    </row>
    <row r="32" spans="1:12" ht="135" customHeight="1" x14ac:dyDescent="0.25">
      <c r="A32" s="273">
        <v>8</v>
      </c>
      <c r="B32" s="329" t="s">
        <v>72</v>
      </c>
      <c r="C32" s="8" t="s">
        <v>73</v>
      </c>
      <c r="D32" s="199">
        <v>5420000003</v>
      </c>
      <c r="E32" s="43" t="s">
        <v>74</v>
      </c>
      <c r="F32" s="210">
        <v>66087.240000000005</v>
      </c>
      <c r="G32" s="136">
        <v>50862.33</v>
      </c>
      <c r="H32" s="193"/>
      <c r="I32" s="270"/>
      <c r="J32" s="309" t="s">
        <v>281</v>
      </c>
      <c r="K32" s="264" t="s">
        <v>286</v>
      </c>
      <c r="L32" s="250"/>
    </row>
    <row r="33" spans="1:12" x14ac:dyDescent="0.25">
      <c r="A33" s="274"/>
      <c r="B33" s="330"/>
      <c r="C33" s="39" t="s">
        <v>2</v>
      </c>
      <c r="D33" s="199">
        <v>5410000002</v>
      </c>
      <c r="E33" s="43" t="s">
        <v>74</v>
      </c>
      <c r="F33" s="210"/>
      <c r="G33" s="136">
        <v>11302.74</v>
      </c>
      <c r="H33" s="193"/>
      <c r="I33" s="271"/>
      <c r="J33" s="310"/>
      <c r="K33" s="265"/>
      <c r="L33" s="251"/>
    </row>
    <row r="34" spans="1:12" x14ac:dyDescent="0.25">
      <c r="A34" s="274"/>
      <c r="B34" s="331"/>
      <c r="C34" s="25" t="s">
        <v>75</v>
      </c>
      <c r="D34" s="252" t="s">
        <v>74</v>
      </c>
      <c r="E34" s="253"/>
      <c r="F34" s="253"/>
      <c r="G34" s="254"/>
      <c r="H34" s="193">
        <v>50862.33</v>
      </c>
      <c r="I34" s="272"/>
      <c r="J34" s="311"/>
      <c r="K34" s="265"/>
      <c r="L34" s="251"/>
    </row>
    <row r="35" spans="1:12" x14ac:dyDescent="0.25">
      <c r="A35" s="283"/>
      <c r="B35" s="258" t="s">
        <v>135</v>
      </c>
      <c r="C35" s="259"/>
      <c r="D35" s="259"/>
      <c r="E35" s="259"/>
      <c r="F35" s="260"/>
      <c r="G35" s="212">
        <f>SUM(G32:G34)</f>
        <v>62165.07</v>
      </c>
      <c r="H35" s="44">
        <f>SUM(H32:H34)</f>
        <v>50862.33</v>
      </c>
      <c r="I35" s="49">
        <v>113027.4</v>
      </c>
      <c r="J35" s="48" t="s">
        <v>108</v>
      </c>
      <c r="K35" s="266"/>
      <c r="L35" s="62" t="s">
        <v>111</v>
      </c>
    </row>
    <row r="36" spans="1:12" s="3" customFormat="1" ht="120" customHeight="1" x14ac:dyDescent="0.25">
      <c r="A36" s="326">
        <v>9</v>
      </c>
      <c r="B36" s="332" t="s">
        <v>76</v>
      </c>
      <c r="C36" s="73" t="s">
        <v>77</v>
      </c>
      <c r="D36" s="74">
        <v>7440000001</v>
      </c>
      <c r="E36" s="75" t="s">
        <v>80</v>
      </c>
      <c r="F36" s="213"/>
      <c r="G36" s="190">
        <v>77753.52</v>
      </c>
      <c r="H36" s="204"/>
      <c r="I36" s="291"/>
      <c r="J36" s="293" t="s">
        <v>288</v>
      </c>
      <c r="K36" s="267" t="s">
        <v>287</v>
      </c>
      <c r="L36" s="300"/>
    </row>
    <row r="37" spans="1:12" s="3" customFormat="1" x14ac:dyDescent="0.25">
      <c r="A37" s="327"/>
      <c r="B37" s="333"/>
      <c r="C37" s="76" t="s">
        <v>79</v>
      </c>
      <c r="D37" s="261" t="s">
        <v>80</v>
      </c>
      <c r="E37" s="262"/>
      <c r="F37" s="262"/>
      <c r="G37" s="263"/>
      <c r="H37" s="204">
        <v>72315.539999999994</v>
      </c>
      <c r="I37" s="292"/>
      <c r="J37" s="294"/>
      <c r="K37" s="268"/>
      <c r="L37" s="301"/>
    </row>
    <row r="38" spans="1:12" s="3" customFormat="1" ht="27" customHeight="1" x14ac:dyDescent="0.25">
      <c r="A38" s="328"/>
      <c r="B38" s="339" t="s">
        <v>138</v>
      </c>
      <c r="C38" s="340"/>
      <c r="D38" s="340"/>
      <c r="E38" s="340"/>
      <c r="F38" s="341"/>
      <c r="G38" s="212">
        <f>SUM(G36:G37)</f>
        <v>77753.52</v>
      </c>
      <c r="H38" s="47">
        <f>SUM(H36:H37)</f>
        <v>72315.539999999994</v>
      </c>
      <c r="I38" s="47">
        <v>5437.98</v>
      </c>
      <c r="J38" s="78" t="s">
        <v>107</v>
      </c>
      <c r="K38" s="269"/>
      <c r="L38" s="223" t="s">
        <v>109</v>
      </c>
    </row>
    <row r="39" spans="1:12" ht="26.25" customHeight="1" x14ac:dyDescent="0.25">
      <c r="A39" s="40">
        <v>10</v>
      </c>
      <c r="B39" s="39" t="s">
        <v>7</v>
      </c>
      <c r="C39" s="4" t="s">
        <v>4</v>
      </c>
      <c r="D39" s="58">
        <v>1820000004</v>
      </c>
      <c r="E39" s="43" t="s">
        <v>28</v>
      </c>
      <c r="F39" s="166">
        <v>32493.55</v>
      </c>
      <c r="G39" s="162">
        <v>32493.55</v>
      </c>
      <c r="H39" s="193"/>
      <c r="I39" s="77">
        <v>32493.55</v>
      </c>
      <c r="J39" s="32" t="s">
        <v>132</v>
      </c>
      <c r="K39" s="30"/>
      <c r="L39" s="30"/>
    </row>
    <row r="40" spans="1:12" ht="26.25" customHeight="1" x14ac:dyDescent="0.25">
      <c r="A40" s="318"/>
      <c r="B40" s="320" t="s">
        <v>6</v>
      </c>
      <c r="C40" s="4" t="s">
        <v>5</v>
      </c>
      <c r="D40" s="58">
        <v>1730000006</v>
      </c>
      <c r="E40" s="43" t="s">
        <v>38</v>
      </c>
      <c r="F40" s="166">
        <v>3598.7</v>
      </c>
      <c r="G40" s="162">
        <v>3598.7</v>
      </c>
      <c r="H40" s="193"/>
      <c r="I40" s="77">
        <v>3598.7</v>
      </c>
      <c r="J40" s="32" t="s">
        <v>132</v>
      </c>
      <c r="K40" s="32"/>
      <c r="L40" s="32"/>
    </row>
    <row r="41" spans="1:12" ht="21.75" customHeight="1" x14ac:dyDescent="0.25">
      <c r="A41" s="319"/>
      <c r="B41" s="321"/>
      <c r="C41" s="4" t="s">
        <v>39</v>
      </c>
      <c r="D41" s="58">
        <v>1820000004</v>
      </c>
      <c r="E41" s="43" t="s">
        <v>38</v>
      </c>
      <c r="F41" s="166"/>
      <c r="G41" s="162">
        <v>873</v>
      </c>
      <c r="H41" s="193"/>
      <c r="I41" s="77">
        <v>873</v>
      </c>
      <c r="J41" s="32" t="s">
        <v>132</v>
      </c>
      <c r="K41" s="32"/>
      <c r="L41" s="32"/>
    </row>
    <row r="42" spans="1:12" ht="23.25" customHeight="1" x14ac:dyDescent="0.25">
      <c r="A42" s="352"/>
      <c r="B42" s="348" t="s">
        <v>8</v>
      </c>
      <c r="C42" s="4" t="s">
        <v>9</v>
      </c>
      <c r="D42" s="58">
        <v>1740000004</v>
      </c>
      <c r="E42" s="43" t="s">
        <v>37</v>
      </c>
      <c r="F42" s="187">
        <v>10676.32</v>
      </c>
      <c r="G42" s="136">
        <v>13432.32</v>
      </c>
      <c r="H42" s="193"/>
      <c r="I42" s="77">
        <v>10676.32</v>
      </c>
      <c r="J42" s="32" t="s">
        <v>132</v>
      </c>
      <c r="K42" s="32"/>
      <c r="L42" s="32"/>
    </row>
    <row r="43" spans="1:12" ht="22.5" customHeight="1" x14ac:dyDescent="0.25">
      <c r="A43" s="353"/>
      <c r="B43" s="349"/>
      <c r="C43" s="4" t="s">
        <v>15</v>
      </c>
      <c r="D43" s="58">
        <v>1740000003</v>
      </c>
      <c r="E43" s="43" t="s">
        <v>37</v>
      </c>
      <c r="F43" s="166">
        <v>19436.16</v>
      </c>
      <c r="G43" s="162">
        <v>19436.16</v>
      </c>
      <c r="H43" s="193"/>
      <c r="I43" s="77">
        <v>19436.16</v>
      </c>
      <c r="J43" s="32" t="s">
        <v>132</v>
      </c>
      <c r="K43" s="32"/>
      <c r="L43" s="32"/>
    </row>
    <row r="44" spans="1:12" ht="30" customHeight="1" x14ac:dyDescent="0.25">
      <c r="A44" s="318"/>
      <c r="B44" s="348" t="s">
        <v>10</v>
      </c>
      <c r="C44" s="4" t="s">
        <v>14</v>
      </c>
      <c r="D44" s="58">
        <v>1820000007</v>
      </c>
      <c r="E44" s="43" t="s">
        <v>36</v>
      </c>
      <c r="F44" s="166">
        <v>3392</v>
      </c>
      <c r="G44" s="162">
        <v>3392</v>
      </c>
      <c r="H44" s="193"/>
      <c r="I44" s="77">
        <v>3392</v>
      </c>
      <c r="J44" s="32" t="s">
        <v>132</v>
      </c>
      <c r="K44" s="32"/>
      <c r="L44" s="32"/>
    </row>
    <row r="45" spans="1:12" ht="25.5" customHeight="1" x14ac:dyDescent="0.25">
      <c r="A45" s="351"/>
      <c r="B45" s="350"/>
      <c r="C45" s="4" t="s">
        <v>11</v>
      </c>
      <c r="D45" s="58">
        <v>1820000008</v>
      </c>
      <c r="E45" s="43" t="s">
        <v>36</v>
      </c>
      <c r="F45" s="166">
        <v>450.5</v>
      </c>
      <c r="G45" s="162">
        <v>450.5</v>
      </c>
      <c r="H45" s="193"/>
      <c r="I45" s="77">
        <v>450.5</v>
      </c>
      <c r="J45" s="32" t="s">
        <v>132</v>
      </c>
      <c r="K45" s="32"/>
      <c r="L45" s="32"/>
    </row>
    <row r="46" spans="1:12" ht="25.5" customHeight="1" x14ac:dyDescent="0.25">
      <c r="A46" s="319"/>
      <c r="B46" s="349"/>
      <c r="C46" s="4" t="s">
        <v>12</v>
      </c>
      <c r="D46" s="58">
        <v>1820000009</v>
      </c>
      <c r="E46" s="43" t="s">
        <v>36</v>
      </c>
      <c r="F46" s="166">
        <v>1307.95</v>
      </c>
      <c r="G46" s="162">
        <v>1307.95</v>
      </c>
      <c r="H46" s="193"/>
      <c r="I46" s="77">
        <v>1307.95</v>
      </c>
      <c r="J46" s="32" t="s">
        <v>132</v>
      </c>
      <c r="K46" s="32"/>
      <c r="L46" s="32"/>
    </row>
    <row r="47" spans="1:12" ht="60" x14ac:dyDescent="0.25">
      <c r="A47" s="318"/>
      <c r="B47" s="359" t="s">
        <v>41</v>
      </c>
      <c r="C47" s="33" t="s">
        <v>13</v>
      </c>
      <c r="D47" s="52">
        <v>1820000003</v>
      </c>
      <c r="E47" s="28" t="s">
        <v>35</v>
      </c>
      <c r="F47" s="214">
        <v>25122</v>
      </c>
      <c r="G47" s="215">
        <v>25122</v>
      </c>
      <c r="H47" s="193"/>
      <c r="I47" s="288"/>
      <c r="J47" s="354"/>
      <c r="K47" s="264" t="s">
        <v>115</v>
      </c>
      <c r="L47" s="19"/>
    </row>
    <row r="48" spans="1:12" ht="30" x14ac:dyDescent="0.25">
      <c r="A48" s="351"/>
      <c r="B48" s="360"/>
      <c r="C48" s="8" t="s">
        <v>106</v>
      </c>
      <c r="D48" s="59"/>
      <c r="E48" s="11" t="s">
        <v>35</v>
      </c>
      <c r="F48" s="202"/>
      <c r="G48" s="216"/>
      <c r="H48" s="193">
        <v>6378.42</v>
      </c>
      <c r="I48" s="290"/>
      <c r="J48" s="355"/>
      <c r="K48" s="265"/>
      <c r="L48" s="19"/>
    </row>
    <row r="49" spans="1:12" x14ac:dyDescent="0.25">
      <c r="A49" s="319"/>
      <c r="B49" s="365" t="s">
        <v>137</v>
      </c>
      <c r="C49" s="366"/>
      <c r="D49" s="366"/>
      <c r="E49" s="366"/>
      <c r="F49" s="367"/>
      <c r="G49" s="47">
        <v>25122</v>
      </c>
      <c r="H49" s="44">
        <v>6378.42</v>
      </c>
      <c r="I49" s="44">
        <v>18743.580000000002</v>
      </c>
      <c r="J49" s="79" t="s">
        <v>107</v>
      </c>
      <c r="K49" s="266"/>
      <c r="L49" s="29"/>
    </row>
    <row r="50" spans="1:12" ht="57.75" customHeight="1" x14ac:dyDescent="0.25">
      <c r="A50" s="318"/>
      <c r="B50" s="359" t="s">
        <v>24</v>
      </c>
      <c r="C50" s="4" t="s">
        <v>25</v>
      </c>
      <c r="D50" s="160">
        <v>1410000005</v>
      </c>
      <c r="E50" s="43" t="s">
        <v>34</v>
      </c>
      <c r="F50" s="187">
        <v>348.21</v>
      </c>
      <c r="G50" s="136">
        <v>295.64999999999998</v>
      </c>
      <c r="H50" s="193"/>
      <c r="I50" s="255"/>
      <c r="J50" s="356" t="s">
        <v>292</v>
      </c>
      <c r="K50" s="265" t="s">
        <v>114</v>
      </c>
      <c r="L50" s="19"/>
    </row>
    <row r="51" spans="1:12" x14ac:dyDescent="0.25">
      <c r="A51" s="351"/>
      <c r="B51" s="361"/>
      <c r="C51" s="4" t="s">
        <v>26</v>
      </c>
      <c r="D51" s="160">
        <v>1410000006</v>
      </c>
      <c r="E51" s="43" t="s">
        <v>34</v>
      </c>
      <c r="F51" s="187">
        <v>2788.0650000000001</v>
      </c>
      <c r="G51" s="136">
        <v>2367.23</v>
      </c>
      <c r="H51" s="193"/>
      <c r="I51" s="256"/>
      <c r="J51" s="357"/>
      <c r="K51" s="265"/>
      <c r="L51" s="19"/>
    </row>
    <row r="52" spans="1:12" x14ac:dyDescent="0.25">
      <c r="A52" s="351"/>
      <c r="B52" s="360"/>
      <c r="C52" s="26" t="s">
        <v>27</v>
      </c>
      <c r="D52" s="252" t="s">
        <v>34</v>
      </c>
      <c r="E52" s="253"/>
      <c r="F52" s="253"/>
      <c r="G52" s="254"/>
      <c r="H52" s="193">
        <v>1226.45</v>
      </c>
      <c r="I52" s="257"/>
      <c r="J52" s="358"/>
      <c r="K52" s="265"/>
      <c r="L52" s="19"/>
    </row>
    <row r="53" spans="1:12" x14ac:dyDescent="0.25">
      <c r="A53" s="319"/>
      <c r="B53" s="258" t="s">
        <v>139</v>
      </c>
      <c r="C53" s="259"/>
      <c r="D53" s="259"/>
      <c r="E53" s="259"/>
      <c r="F53" s="260"/>
      <c r="G53" s="47">
        <v>2662.88</v>
      </c>
      <c r="H53" s="44">
        <v>1226.45</v>
      </c>
      <c r="I53" s="44">
        <v>3889.33</v>
      </c>
      <c r="J53" s="32" t="s">
        <v>108</v>
      </c>
      <c r="K53" s="266"/>
      <c r="L53" s="19"/>
    </row>
    <row r="54" spans="1:12" ht="22.5" customHeight="1" x14ac:dyDescent="0.25">
      <c r="A54" s="4"/>
      <c r="B54" s="14" t="s">
        <v>16</v>
      </c>
      <c r="C54" s="4" t="s">
        <v>17</v>
      </c>
      <c r="D54" s="58">
        <v>1410000003</v>
      </c>
      <c r="E54" s="43" t="s">
        <v>33</v>
      </c>
      <c r="F54" s="187">
        <v>4537.1180000000004</v>
      </c>
      <c r="G54" s="187">
        <v>3852.27</v>
      </c>
      <c r="H54" s="217"/>
      <c r="I54" s="53">
        <v>3852.27</v>
      </c>
      <c r="J54" s="30" t="s">
        <v>132</v>
      </c>
      <c r="K54" s="30"/>
      <c r="L54" s="30"/>
    </row>
    <row r="55" spans="1:12" ht="21" customHeight="1" x14ac:dyDescent="0.25">
      <c r="A55" s="4"/>
      <c r="B55" s="9" t="s">
        <v>18</v>
      </c>
      <c r="C55" s="4" t="s">
        <v>19</v>
      </c>
      <c r="D55" s="58">
        <v>1740000003</v>
      </c>
      <c r="E55" s="43" t="s">
        <v>32</v>
      </c>
      <c r="F55" s="187"/>
      <c r="G55" s="187">
        <v>3582.05</v>
      </c>
      <c r="H55" s="217"/>
      <c r="I55" s="53">
        <v>3582.05</v>
      </c>
      <c r="J55" s="30" t="s">
        <v>132</v>
      </c>
      <c r="K55" s="30"/>
      <c r="L55" s="30"/>
    </row>
    <row r="56" spans="1:12" ht="120" customHeight="1" x14ac:dyDescent="0.25">
      <c r="A56" s="318"/>
      <c r="B56" s="362" t="s">
        <v>20</v>
      </c>
      <c r="C56" s="4" t="s">
        <v>21</v>
      </c>
      <c r="D56" s="160">
        <v>1740000001</v>
      </c>
      <c r="E56" s="43" t="s">
        <v>31</v>
      </c>
      <c r="F56" s="166">
        <v>6227.7120000000004</v>
      </c>
      <c r="G56" s="162">
        <v>6227.71</v>
      </c>
      <c r="H56" s="193"/>
      <c r="I56" s="255"/>
      <c r="J56" s="255"/>
      <c r="K56" s="264" t="s">
        <v>113</v>
      </c>
      <c r="L56" s="22"/>
    </row>
    <row r="57" spans="1:12" x14ac:dyDescent="0.25">
      <c r="A57" s="351"/>
      <c r="B57" s="363"/>
      <c r="C57" s="4" t="s">
        <v>22</v>
      </c>
      <c r="D57" s="160">
        <v>1740000002</v>
      </c>
      <c r="E57" s="43" t="s">
        <v>31</v>
      </c>
      <c r="F57" s="166">
        <v>38452.559999999998</v>
      </c>
      <c r="G57" s="162">
        <v>38452.559999999998</v>
      </c>
      <c r="H57" s="193"/>
      <c r="I57" s="256"/>
      <c r="J57" s="256"/>
      <c r="K57" s="265"/>
      <c r="L57" s="19"/>
    </row>
    <row r="58" spans="1:12" x14ac:dyDescent="0.25">
      <c r="A58" s="351"/>
      <c r="B58" s="364"/>
      <c r="C58" s="26" t="s">
        <v>23</v>
      </c>
      <c r="D58" s="252" t="s">
        <v>31</v>
      </c>
      <c r="E58" s="253"/>
      <c r="F58" s="253"/>
      <c r="G58" s="254"/>
      <c r="H58" s="193">
        <v>26258.74</v>
      </c>
      <c r="I58" s="257"/>
      <c r="J58" s="257"/>
      <c r="K58" s="265"/>
      <c r="L58" s="19"/>
    </row>
    <row r="59" spans="1:12" x14ac:dyDescent="0.25">
      <c r="A59" s="319"/>
      <c r="B59" s="258" t="s">
        <v>141</v>
      </c>
      <c r="C59" s="259"/>
      <c r="D59" s="259"/>
      <c r="E59" s="259"/>
      <c r="F59" s="260"/>
      <c r="G59" s="47">
        <f>SUM(G56:G58)</f>
        <v>44680.27</v>
      </c>
      <c r="H59" s="44">
        <f>SUM(H56:H58)</f>
        <v>26258.74</v>
      </c>
      <c r="I59" s="44">
        <v>70939.009999999995</v>
      </c>
      <c r="J59" s="32" t="s">
        <v>108</v>
      </c>
      <c r="K59" s="266"/>
      <c r="L59" s="29"/>
    </row>
    <row r="60" spans="1:12" ht="120" customHeight="1" x14ac:dyDescent="0.25">
      <c r="A60" s="4"/>
      <c r="B60" s="4" t="s">
        <v>117</v>
      </c>
      <c r="C60" s="82" t="s">
        <v>104</v>
      </c>
      <c r="D60" s="81">
        <v>182</v>
      </c>
      <c r="E60" s="83" t="s">
        <v>105</v>
      </c>
      <c r="F60" s="186"/>
      <c r="G60" s="187">
        <v>29883.1</v>
      </c>
      <c r="H60" s="188">
        <v>66869.679999999993</v>
      </c>
      <c r="I60" s="53">
        <v>96752.78</v>
      </c>
      <c r="J60" s="80" t="s">
        <v>291</v>
      </c>
      <c r="K60" s="220" t="s">
        <v>122</v>
      </c>
      <c r="L60" s="31"/>
    </row>
    <row r="61" spans="1:12" ht="21" customHeight="1" x14ac:dyDescent="0.25">
      <c r="A61" s="27"/>
      <c r="B61" s="84" t="s">
        <v>29</v>
      </c>
      <c r="C61" s="84" t="s">
        <v>78</v>
      </c>
      <c r="D61" s="191">
        <v>6110000043</v>
      </c>
      <c r="E61" s="192" t="s">
        <v>30</v>
      </c>
      <c r="F61" s="189">
        <v>12494.36</v>
      </c>
      <c r="G61" s="190">
        <v>12494.4</v>
      </c>
      <c r="H61" s="136"/>
      <c r="I61" s="77">
        <v>12494.4</v>
      </c>
      <c r="J61" s="85" t="s">
        <v>143</v>
      </c>
      <c r="K61" s="32"/>
      <c r="L61" s="32"/>
    </row>
    <row r="62" spans="1:12" ht="45" x14ac:dyDescent="0.25">
      <c r="A62" s="26"/>
      <c r="B62" s="26" t="s">
        <v>102</v>
      </c>
      <c r="C62" s="88" t="s">
        <v>118</v>
      </c>
      <c r="D62" s="184">
        <v>611</v>
      </c>
      <c r="E62" s="194" t="s">
        <v>103</v>
      </c>
      <c r="F62" s="195"/>
      <c r="G62" s="196">
        <v>63304.37</v>
      </c>
      <c r="H62" s="196">
        <v>31593.25</v>
      </c>
      <c r="I62" s="197">
        <v>94897.62</v>
      </c>
      <c r="J62" s="171" t="s">
        <v>290</v>
      </c>
      <c r="K62" s="20"/>
      <c r="L62" s="20"/>
    </row>
    <row r="63" spans="1:12" x14ac:dyDescent="0.25">
      <c r="A63" s="26"/>
      <c r="B63" s="26"/>
      <c r="C63" s="239" t="s">
        <v>293</v>
      </c>
      <c r="D63" s="240"/>
      <c r="E63" s="241"/>
      <c r="F63" s="240"/>
      <c r="G63" s="242"/>
      <c r="H63" s="242"/>
      <c r="I63" s="197">
        <v>10300</v>
      </c>
      <c r="J63" s="243"/>
      <c r="K63" s="20"/>
      <c r="L63" s="20"/>
    </row>
    <row r="64" spans="1:12" x14ac:dyDescent="0.25">
      <c r="A64" s="4"/>
      <c r="B64" s="4" t="s">
        <v>144</v>
      </c>
      <c r="C64" s="244"/>
      <c r="D64" s="245"/>
      <c r="E64" s="245"/>
      <c r="F64" s="245"/>
      <c r="G64" s="245"/>
      <c r="H64" s="245"/>
      <c r="I64" s="193">
        <f>SUM(I39:I63)</f>
        <v>387679.22</v>
      </c>
      <c r="J64" s="218"/>
      <c r="K64" s="219"/>
      <c r="L64" s="221" t="s">
        <v>109</v>
      </c>
    </row>
    <row r="65" spans="2:12" x14ac:dyDescent="0.25">
      <c r="B65" s="87" t="s">
        <v>142</v>
      </c>
      <c r="G65" s="86"/>
      <c r="H65" s="23"/>
      <c r="I65" s="44">
        <f>SUM(I4:I63)</f>
        <v>1210542.9299999997</v>
      </c>
      <c r="J65" s="24"/>
      <c r="K65" s="24"/>
      <c r="L65" s="24"/>
    </row>
  </sheetData>
  <autoFilter ref="A2:L65" xr:uid="{801B821E-9D25-47E9-B344-CFA247CB7653}"/>
  <mergeCells count="94">
    <mergeCell ref="K56:K59"/>
    <mergeCell ref="A56:A59"/>
    <mergeCell ref="B56:B58"/>
    <mergeCell ref="B59:F59"/>
    <mergeCell ref="A47:A49"/>
    <mergeCell ref="B49:F49"/>
    <mergeCell ref="B42:B43"/>
    <mergeCell ref="B44:B46"/>
    <mergeCell ref="A44:A46"/>
    <mergeCell ref="A42:A43"/>
    <mergeCell ref="K50:K53"/>
    <mergeCell ref="K47:K49"/>
    <mergeCell ref="J47:J48"/>
    <mergeCell ref="I50:I52"/>
    <mergeCell ref="J50:J52"/>
    <mergeCell ref="A50:A53"/>
    <mergeCell ref="B53:F53"/>
    <mergeCell ref="B47:B48"/>
    <mergeCell ref="B50:B52"/>
    <mergeCell ref="I47:I48"/>
    <mergeCell ref="A40:A41"/>
    <mergeCell ref="B40:B41"/>
    <mergeCell ref="A2:A3"/>
    <mergeCell ref="B2:B3"/>
    <mergeCell ref="C2:C3"/>
    <mergeCell ref="A36:A38"/>
    <mergeCell ref="A32:A35"/>
    <mergeCell ref="B32:B34"/>
    <mergeCell ref="B36:B37"/>
    <mergeCell ref="A29:A31"/>
    <mergeCell ref="B29:B30"/>
    <mergeCell ref="B35:F35"/>
    <mergeCell ref="B38:F38"/>
    <mergeCell ref="D31:F31"/>
    <mergeCell ref="D30:G30"/>
    <mergeCell ref="D34:G34"/>
    <mergeCell ref="D2:D3"/>
    <mergeCell ref="E2:E3"/>
    <mergeCell ref="F2:F3"/>
    <mergeCell ref="G2:G3"/>
    <mergeCell ref="H2:H3"/>
    <mergeCell ref="J4:J12"/>
    <mergeCell ref="I14:I18"/>
    <mergeCell ref="I4:I12"/>
    <mergeCell ref="I21:I22"/>
    <mergeCell ref="J21:J22"/>
    <mergeCell ref="L25:L27"/>
    <mergeCell ref="L32:L34"/>
    <mergeCell ref="L36:L37"/>
    <mergeCell ref="L29:L30"/>
    <mergeCell ref="J14:J18"/>
    <mergeCell ref="K29:K31"/>
    <mergeCell ref="K21:K23"/>
    <mergeCell ref="K25:K28"/>
    <mergeCell ref="L21:L22"/>
    <mergeCell ref="J32:J34"/>
    <mergeCell ref="I36:I37"/>
    <mergeCell ref="J36:J37"/>
    <mergeCell ref="J25:J27"/>
    <mergeCell ref="I29:I30"/>
    <mergeCell ref="J29:J30"/>
    <mergeCell ref="A25:A28"/>
    <mergeCell ref="B25:B27"/>
    <mergeCell ref="A21:A23"/>
    <mergeCell ref="B21:B22"/>
    <mergeCell ref="I25:I27"/>
    <mergeCell ref="A4:A13"/>
    <mergeCell ref="B4:B12"/>
    <mergeCell ref="B13:F13"/>
    <mergeCell ref="B19:F19"/>
    <mergeCell ref="B23:F23"/>
    <mergeCell ref="D12:G12"/>
    <mergeCell ref="A14:A19"/>
    <mergeCell ref="B14:B18"/>
    <mergeCell ref="D17:G17"/>
    <mergeCell ref="D18:G18"/>
    <mergeCell ref="D20:G20"/>
    <mergeCell ref="D22:G22"/>
    <mergeCell ref="C64:H64"/>
    <mergeCell ref="K15:K19"/>
    <mergeCell ref="J2:J3"/>
    <mergeCell ref="L4:L12"/>
    <mergeCell ref="L14:L18"/>
    <mergeCell ref="D58:G58"/>
    <mergeCell ref="D52:G52"/>
    <mergeCell ref="I56:I58"/>
    <mergeCell ref="J56:J58"/>
    <mergeCell ref="K5:K13"/>
    <mergeCell ref="B28:F28"/>
    <mergeCell ref="D27:G27"/>
    <mergeCell ref="D37:G37"/>
    <mergeCell ref="K32:K35"/>
    <mergeCell ref="K36:K38"/>
    <mergeCell ref="I32:I34"/>
  </mergeCells>
  <phoneticPr fontId="4" type="noConversion"/>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A2AFD1-3459-4FBD-A9E2-E8C3C6D6DDE8}">
  <dimension ref="A1:T49"/>
  <sheetViews>
    <sheetView topLeftCell="A40" workbookViewId="0">
      <selection activeCell="D52" sqref="D52"/>
    </sheetView>
  </sheetViews>
  <sheetFormatPr defaultRowHeight="15" x14ac:dyDescent="0.25"/>
  <cols>
    <col min="1" max="1" width="18.42578125" customWidth="1"/>
    <col min="2" max="2" width="49.7109375" customWidth="1"/>
    <col min="3" max="3" width="20.85546875" customWidth="1"/>
    <col min="4" max="4" width="12.28515625" customWidth="1"/>
    <col min="5" max="5" width="15.5703125" customWidth="1"/>
    <col min="6" max="6" width="16.85546875" customWidth="1"/>
    <col min="7" max="7" width="13.85546875" customWidth="1"/>
    <col min="8" max="8" width="16" customWidth="1"/>
    <col min="10" max="10" width="18" customWidth="1"/>
    <col min="11" max="11" width="18.42578125" customWidth="1"/>
    <col min="12" max="12" width="17.85546875" customWidth="1"/>
    <col min="13" max="13" width="15.7109375" customWidth="1"/>
    <col min="14" max="14" width="16" customWidth="1"/>
    <col min="15" max="15" width="17.7109375" customWidth="1"/>
  </cols>
  <sheetData>
    <row r="1" spans="1:15" ht="51" customHeight="1" x14ac:dyDescent="0.25">
      <c r="A1" s="226" t="s">
        <v>213</v>
      </c>
      <c r="B1" s="145" t="s">
        <v>145</v>
      </c>
      <c r="C1" s="227" t="s">
        <v>194</v>
      </c>
      <c r="D1" s="228" t="s">
        <v>199</v>
      </c>
      <c r="E1" s="229" t="s">
        <v>284</v>
      </c>
      <c r="F1" s="145" t="s">
        <v>259</v>
      </c>
      <c r="G1" s="230" t="s">
        <v>201</v>
      </c>
      <c r="H1" s="368" t="s">
        <v>202</v>
      </c>
      <c r="I1" s="369"/>
      <c r="J1" s="369"/>
      <c r="K1" s="370"/>
      <c r="L1" s="138" t="s">
        <v>209</v>
      </c>
      <c r="M1" s="138" t="s">
        <v>210</v>
      </c>
      <c r="N1" s="138" t="s">
        <v>211</v>
      </c>
      <c r="O1" s="139" t="s">
        <v>212</v>
      </c>
    </row>
    <row r="2" spans="1:15" x14ac:dyDescent="0.25">
      <c r="A2" s="90">
        <v>61</v>
      </c>
      <c r="B2" s="93" t="s">
        <v>146</v>
      </c>
      <c r="C2" s="93"/>
      <c r="D2" s="93"/>
      <c r="E2" s="102"/>
      <c r="F2" s="102"/>
      <c r="G2" s="113"/>
      <c r="H2" s="118" t="s">
        <v>203</v>
      </c>
      <c r="I2" s="125" t="s">
        <v>204</v>
      </c>
      <c r="J2" s="131" t="s">
        <v>206</v>
      </c>
      <c r="K2" s="131" t="s">
        <v>207</v>
      </c>
      <c r="L2" s="4"/>
      <c r="M2" s="5"/>
      <c r="N2" s="5"/>
      <c r="O2" s="5"/>
    </row>
    <row r="3" spans="1:15" x14ac:dyDescent="0.25">
      <c r="A3" s="91">
        <v>611</v>
      </c>
      <c r="B3" s="94" t="s">
        <v>147</v>
      </c>
      <c r="C3" s="94"/>
      <c r="D3" s="94"/>
      <c r="E3" s="103"/>
      <c r="F3" s="103"/>
      <c r="G3" s="176"/>
      <c r="H3" s="119"/>
      <c r="I3" s="126"/>
      <c r="J3" s="132"/>
      <c r="K3" s="132" t="s">
        <v>208</v>
      </c>
      <c r="L3" s="4"/>
      <c r="M3" s="5"/>
      <c r="N3" s="5"/>
      <c r="O3" s="5"/>
    </row>
    <row r="4" spans="1:15" x14ac:dyDescent="0.25">
      <c r="A4" s="91"/>
      <c r="B4" s="82" t="s">
        <v>148</v>
      </c>
      <c r="C4" s="82"/>
      <c r="D4" s="82"/>
      <c r="E4" s="104"/>
      <c r="F4" s="104"/>
      <c r="G4" s="177"/>
      <c r="H4" s="120"/>
      <c r="I4" s="126"/>
      <c r="J4" s="132"/>
      <c r="K4" s="132"/>
      <c r="L4" s="4"/>
      <c r="M4" s="5"/>
      <c r="N4" s="5"/>
      <c r="O4" s="5"/>
    </row>
    <row r="5" spans="1:15" x14ac:dyDescent="0.25">
      <c r="A5" s="39">
        <v>6110000001</v>
      </c>
      <c r="B5" s="82" t="s">
        <v>149</v>
      </c>
      <c r="C5" s="82" t="s">
        <v>195</v>
      </c>
      <c r="D5" s="82">
        <v>3</v>
      </c>
      <c r="E5" s="104">
        <v>648.72</v>
      </c>
      <c r="F5" s="104">
        <f>D5*E5</f>
        <v>1946.16</v>
      </c>
      <c r="G5" s="178">
        <v>80</v>
      </c>
      <c r="H5" s="119">
        <v>77</v>
      </c>
      <c r="I5" s="126" t="s">
        <v>205</v>
      </c>
      <c r="J5" s="132">
        <v>648.72</v>
      </c>
      <c r="K5" s="132">
        <v>49951.44</v>
      </c>
      <c r="L5" s="4"/>
      <c r="M5" s="5">
        <f>(G5-H5)*J5</f>
        <v>1946.16</v>
      </c>
      <c r="N5" s="5"/>
      <c r="O5" s="5">
        <f>M5+N5</f>
        <v>1946.16</v>
      </c>
    </row>
    <row r="6" spans="1:15" x14ac:dyDescent="0.25">
      <c r="A6" s="39">
        <v>6110000002</v>
      </c>
      <c r="B6" s="82" t="s">
        <v>150</v>
      </c>
      <c r="C6" s="82" t="s">
        <v>196</v>
      </c>
      <c r="D6" s="82">
        <v>0</v>
      </c>
      <c r="E6" s="104">
        <v>0</v>
      </c>
      <c r="F6" s="104">
        <v>0</v>
      </c>
      <c r="G6" s="179">
        <v>15</v>
      </c>
      <c r="H6" s="119">
        <v>15</v>
      </c>
      <c r="I6" s="126" t="s">
        <v>205</v>
      </c>
      <c r="J6" s="132">
        <v>165.36</v>
      </c>
      <c r="K6" s="132">
        <v>2480.4</v>
      </c>
      <c r="L6" s="4"/>
      <c r="M6" s="5">
        <f t="shared" ref="M6:M20" si="0">(G6-H6)*J6</f>
        <v>0</v>
      </c>
      <c r="N6" s="5"/>
      <c r="O6" s="5">
        <f t="shared" ref="O6:O47" si="1">M6+N6</f>
        <v>0</v>
      </c>
    </row>
    <row r="7" spans="1:15" x14ac:dyDescent="0.25">
      <c r="A7" s="39">
        <v>6110000003</v>
      </c>
      <c r="B7" s="82" t="s">
        <v>151</v>
      </c>
      <c r="C7" s="82" t="s">
        <v>197</v>
      </c>
      <c r="D7" s="82">
        <v>4</v>
      </c>
      <c r="E7" s="104">
        <v>318</v>
      </c>
      <c r="F7" s="104">
        <f>D7*E7</f>
        <v>1272</v>
      </c>
      <c r="G7" s="179">
        <v>2</v>
      </c>
      <c r="H7" s="119">
        <v>6</v>
      </c>
      <c r="I7" s="126" t="s">
        <v>205</v>
      </c>
      <c r="J7" s="132">
        <v>318</v>
      </c>
      <c r="K7" s="132">
        <v>1908</v>
      </c>
      <c r="L7" s="4"/>
      <c r="M7" s="5">
        <f t="shared" si="0"/>
        <v>-1272</v>
      </c>
      <c r="N7" s="5"/>
      <c r="O7" s="5">
        <f t="shared" si="1"/>
        <v>-1272</v>
      </c>
    </row>
    <row r="8" spans="1:15" x14ac:dyDescent="0.25">
      <c r="A8" s="39">
        <v>6110000004</v>
      </c>
      <c r="B8" s="82" t="s">
        <v>152</v>
      </c>
      <c r="C8" s="4" t="s">
        <v>195</v>
      </c>
      <c r="D8" s="82">
        <v>15</v>
      </c>
      <c r="E8" s="104">
        <v>454.1</v>
      </c>
      <c r="F8" s="5">
        <f>D8*E8</f>
        <v>6811.5</v>
      </c>
      <c r="G8" s="140">
        <v>22</v>
      </c>
      <c r="H8" s="119">
        <v>7</v>
      </c>
      <c r="I8" s="126" t="s">
        <v>205</v>
      </c>
      <c r="J8" s="132">
        <v>454.10399999999998</v>
      </c>
      <c r="K8" s="132">
        <v>3178.7280000000001</v>
      </c>
      <c r="L8" s="4"/>
      <c r="M8" s="5">
        <f t="shared" si="0"/>
        <v>6811.5599999999995</v>
      </c>
      <c r="N8" s="5"/>
      <c r="O8" s="5">
        <f t="shared" si="1"/>
        <v>6811.5599999999995</v>
      </c>
    </row>
    <row r="9" spans="1:15" x14ac:dyDescent="0.25">
      <c r="A9" s="39">
        <v>6110000005</v>
      </c>
      <c r="B9" s="82" t="s">
        <v>153</v>
      </c>
      <c r="C9" s="4" t="s">
        <v>195</v>
      </c>
      <c r="D9" s="82">
        <v>1</v>
      </c>
      <c r="E9" s="104">
        <v>594.02</v>
      </c>
      <c r="F9" s="5">
        <f>D9*E9</f>
        <v>594.02</v>
      </c>
      <c r="G9" s="140">
        <v>16</v>
      </c>
      <c r="H9" s="119">
        <v>15</v>
      </c>
      <c r="I9" s="126" t="s">
        <v>205</v>
      </c>
      <c r="J9" s="132">
        <v>594.024</v>
      </c>
      <c r="K9" s="132">
        <v>8910.36</v>
      </c>
      <c r="L9" s="4"/>
      <c r="M9" s="5">
        <f t="shared" si="0"/>
        <v>594.024</v>
      </c>
      <c r="N9" s="5"/>
      <c r="O9" s="5">
        <f t="shared" si="1"/>
        <v>594.024</v>
      </c>
    </row>
    <row r="10" spans="1:15" x14ac:dyDescent="0.25">
      <c r="A10" s="39">
        <v>6110000006</v>
      </c>
      <c r="B10" s="82" t="s">
        <v>154</v>
      </c>
      <c r="C10" s="4" t="s">
        <v>197</v>
      </c>
      <c r="D10" s="82">
        <v>10</v>
      </c>
      <c r="E10" s="104">
        <v>758.11199999999997</v>
      </c>
      <c r="F10" s="5">
        <f>D10*E10</f>
        <v>7581.12</v>
      </c>
      <c r="G10" s="140">
        <v>20</v>
      </c>
      <c r="H10" s="119">
        <v>30</v>
      </c>
      <c r="I10" s="126" t="s">
        <v>205</v>
      </c>
      <c r="J10" s="132">
        <v>758.11200000000008</v>
      </c>
      <c r="K10" s="132">
        <v>22743.360000000001</v>
      </c>
      <c r="L10" s="4"/>
      <c r="M10" s="5">
        <f t="shared" si="0"/>
        <v>-7581.1200000000008</v>
      </c>
      <c r="N10" s="5"/>
      <c r="O10" s="5">
        <f t="shared" si="1"/>
        <v>-7581.1200000000008</v>
      </c>
    </row>
    <row r="11" spans="1:15" x14ac:dyDescent="0.25">
      <c r="A11" s="39">
        <v>6110000007</v>
      </c>
      <c r="B11" s="82" t="s">
        <v>155</v>
      </c>
      <c r="C11" s="39" t="s">
        <v>196</v>
      </c>
      <c r="D11" s="82"/>
      <c r="E11" s="104"/>
      <c r="F11" s="38"/>
      <c r="G11" s="114">
        <v>9</v>
      </c>
      <c r="H11" s="119">
        <v>9</v>
      </c>
      <c r="I11" s="126"/>
      <c r="J11" s="132">
        <v>934.92</v>
      </c>
      <c r="K11" s="132">
        <v>8414.2800000000007</v>
      </c>
      <c r="L11" s="4"/>
      <c r="M11" s="5"/>
      <c r="N11" s="5"/>
      <c r="O11" s="5"/>
    </row>
    <row r="12" spans="1:15" ht="30" x14ac:dyDescent="0.25">
      <c r="A12" s="39">
        <v>6110000008</v>
      </c>
      <c r="B12" s="82" t="s">
        <v>156</v>
      </c>
      <c r="C12" s="4" t="s">
        <v>197</v>
      </c>
      <c r="D12" s="82">
        <v>11</v>
      </c>
      <c r="E12" s="104">
        <v>477</v>
      </c>
      <c r="F12" s="5">
        <f>D12*E12</f>
        <v>5247</v>
      </c>
      <c r="G12" s="114">
        <v>2</v>
      </c>
      <c r="H12" s="119">
        <v>13</v>
      </c>
      <c r="I12" s="127" t="s">
        <v>205</v>
      </c>
      <c r="J12" s="132">
        <v>477</v>
      </c>
      <c r="K12" s="132">
        <v>6201</v>
      </c>
      <c r="L12" s="4"/>
      <c r="M12" s="5">
        <f t="shared" si="0"/>
        <v>-5247</v>
      </c>
      <c r="N12" s="5"/>
      <c r="O12" s="5">
        <f t="shared" si="1"/>
        <v>-5247</v>
      </c>
    </row>
    <row r="13" spans="1:15" ht="30" x14ac:dyDescent="0.25">
      <c r="A13" s="39">
        <v>6110000009</v>
      </c>
      <c r="B13" s="82" t="s">
        <v>157</v>
      </c>
      <c r="C13" s="4" t="s">
        <v>197</v>
      </c>
      <c r="D13" s="82">
        <v>1</v>
      </c>
      <c r="E13" s="104">
        <v>311.64</v>
      </c>
      <c r="F13" s="5">
        <f t="shared" ref="F13:F15" si="2">D13*E13</f>
        <v>311.64</v>
      </c>
      <c r="G13" s="114">
        <v>7</v>
      </c>
      <c r="H13" s="119">
        <v>8</v>
      </c>
      <c r="I13" s="127" t="s">
        <v>205</v>
      </c>
      <c r="J13" s="132">
        <v>311.64000000000004</v>
      </c>
      <c r="K13" s="132">
        <v>2493.1200000000003</v>
      </c>
      <c r="L13" s="4"/>
      <c r="M13" s="5">
        <f t="shared" si="0"/>
        <v>-311.64000000000004</v>
      </c>
      <c r="N13" s="5"/>
      <c r="O13" s="5">
        <f t="shared" si="1"/>
        <v>-311.64000000000004</v>
      </c>
    </row>
    <row r="14" spans="1:15" ht="30" x14ac:dyDescent="0.25">
      <c r="A14" s="39">
        <v>6110000010</v>
      </c>
      <c r="B14" s="82" t="s">
        <v>158</v>
      </c>
      <c r="C14" s="4" t="s">
        <v>197</v>
      </c>
      <c r="D14" s="82">
        <v>35</v>
      </c>
      <c r="E14" s="104">
        <v>356.16</v>
      </c>
      <c r="F14" s="5">
        <f t="shared" si="2"/>
        <v>12465.6</v>
      </c>
      <c r="G14" s="114">
        <v>18</v>
      </c>
      <c r="H14" s="119">
        <v>53</v>
      </c>
      <c r="I14" s="127" t="s">
        <v>205</v>
      </c>
      <c r="J14" s="132">
        <v>356.16</v>
      </c>
      <c r="K14" s="132">
        <v>18876.48</v>
      </c>
      <c r="L14" s="4"/>
      <c r="M14" s="5">
        <f t="shared" si="0"/>
        <v>-12465.6</v>
      </c>
      <c r="N14" s="5"/>
      <c r="O14" s="5">
        <f t="shared" si="1"/>
        <v>-12465.6</v>
      </c>
    </row>
    <row r="15" spans="1:15" ht="45" x14ac:dyDescent="0.25">
      <c r="A15" s="39">
        <v>6110000011</v>
      </c>
      <c r="B15" s="82" t="s">
        <v>159</v>
      </c>
      <c r="C15" s="4" t="s">
        <v>197</v>
      </c>
      <c r="D15" s="82">
        <v>19</v>
      </c>
      <c r="E15" s="104">
        <v>540.6</v>
      </c>
      <c r="F15" s="5">
        <f t="shared" si="2"/>
        <v>10271.4</v>
      </c>
      <c r="G15" s="114">
        <v>9</v>
      </c>
      <c r="H15" s="119">
        <v>28</v>
      </c>
      <c r="I15" s="127" t="s">
        <v>205</v>
      </c>
      <c r="J15" s="132">
        <v>540.6</v>
      </c>
      <c r="K15" s="132">
        <v>15136.800000000001</v>
      </c>
      <c r="L15" s="4"/>
      <c r="M15" s="5">
        <f t="shared" si="0"/>
        <v>-10271.4</v>
      </c>
      <c r="N15" s="5"/>
      <c r="O15" s="5">
        <f t="shared" si="1"/>
        <v>-10271.4</v>
      </c>
    </row>
    <row r="16" spans="1:15" ht="30" x14ac:dyDescent="0.25">
      <c r="A16" s="39">
        <v>6110000012</v>
      </c>
      <c r="B16" s="82" t="s">
        <v>160</v>
      </c>
      <c r="C16" s="4" t="s">
        <v>195</v>
      </c>
      <c r="D16" s="82">
        <v>11</v>
      </c>
      <c r="E16" s="104">
        <v>407.04</v>
      </c>
      <c r="F16" s="5">
        <f>D16*E16</f>
        <v>4477.4400000000005</v>
      </c>
      <c r="G16" s="114">
        <v>18</v>
      </c>
      <c r="H16" s="119">
        <v>7</v>
      </c>
      <c r="I16" s="127" t="s">
        <v>205</v>
      </c>
      <c r="J16" s="132">
        <v>407.04</v>
      </c>
      <c r="K16" s="132">
        <v>2849.28</v>
      </c>
      <c r="L16" s="4"/>
      <c r="M16" s="5">
        <f t="shared" si="0"/>
        <v>4477.4400000000005</v>
      </c>
      <c r="N16" s="5"/>
      <c r="O16" s="5">
        <f t="shared" si="1"/>
        <v>4477.4400000000005</v>
      </c>
    </row>
    <row r="17" spans="1:20" ht="45" x14ac:dyDescent="0.25">
      <c r="A17" s="39">
        <v>6110000013</v>
      </c>
      <c r="B17" s="82" t="s">
        <v>161</v>
      </c>
      <c r="C17" s="4" t="s">
        <v>197</v>
      </c>
      <c r="D17" s="82">
        <v>3</v>
      </c>
      <c r="E17" s="104">
        <v>540.6</v>
      </c>
      <c r="F17" s="5">
        <f>D17*E17</f>
        <v>1621.8000000000002</v>
      </c>
      <c r="G17" s="114">
        <v>9</v>
      </c>
      <c r="H17" s="119">
        <v>12</v>
      </c>
      <c r="I17" s="127" t="s">
        <v>205</v>
      </c>
      <c r="J17" s="132">
        <v>540.6</v>
      </c>
      <c r="K17" s="132">
        <v>6487.2000000000007</v>
      </c>
      <c r="L17" s="4"/>
      <c r="M17" s="5">
        <f t="shared" si="0"/>
        <v>-1621.8000000000002</v>
      </c>
      <c r="N17" s="5"/>
      <c r="O17" s="5">
        <f t="shared" si="1"/>
        <v>-1621.8000000000002</v>
      </c>
    </row>
    <row r="18" spans="1:20" x14ac:dyDescent="0.25">
      <c r="A18" s="89">
        <v>6110000014</v>
      </c>
      <c r="B18" s="175" t="s">
        <v>162</v>
      </c>
      <c r="C18" s="4" t="s">
        <v>196</v>
      </c>
      <c r="D18" s="95"/>
      <c r="E18" s="106"/>
      <c r="F18" s="5"/>
      <c r="G18" s="114">
        <v>2</v>
      </c>
      <c r="H18" s="149">
        <v>2</v>
      </c>
      <c r="I18" s="174" t="s">
        <v>205</v>
      </c>
      <c r="J18" s="157">
        <v>477</v>
      </c>
      <c r="K18" s="157">
        <v>954</v>
      </c>
      <c r="L18" s="4"/>
      <c r="M18" s="5"/>
      <c r="N18" s="5"/>
      <c r="O18" s="5"/>
    </row>
    <row r="19" spans="1:20" x14ac:dyDescent="0.25">
      <c r="A19" s="89">
        <v>6110000015</v>
      </c>
      <c r="B19" s="175" t="s">
        <v>163</v>
      </c>
      <c r="C19" s="4" t="s">
        <v>196</v>
      </c>
      <c r="D19" s="95"/>
      <c r="E19" s="106"/>
      <c r="F19" s="5"/>
      <c r="G19" s="114">
        <v>2</v>
      </c>
      <c r="H19" s="149">
        <v>2</v>
      </c>
      <c r="I19" s="174" t="s">
        <v>205</v>
      </c>
      <c r="J19" s="157">
        <v>356.16</v>
      </c>
      <c r="K19" s="157">
        <v>712.32</v>
      </c>
      <c r="L19" s="4"/>
      <c r="M19" s="5"/>
      <c r="N19" s="5"/>
      <c r="O19" s="5"/>
    </row>
    <row r="20" spans="1:20" x14ac:dyDescent="0.25">
      <c r="A20" s="39">
        <v>6110000016</v>
      </c>
      <c r="B20" s="82" t="s">
        <v>164</v>
      </c>
      <c r="C20" s="4" t="s">
        <v>197</v>
      </c>
      <c r="D20" s="82">
        <v>1</v>
      </c>
      <c r="E20" s="104">
        <v>623.28</v>
      </c>
      <c r="F20" s="5">
        <f t="shared" ref="F20:F27" si="3">D20*E20</f>
        <v>623.28</v>
      </c>
      <c r="G20" s="114">
        <v>1</v>
      </c>
      <c r="H20" s="119">
        <v>2</v>
      </c>
      <c r="I20" s="127" t="s">
        <v>205</v>
      </c>
      <c r="J20" s="132">
        <v>623.28000000000009</v>
      </c>
      <c r="K20" s="132">
        <v>1246.5600000000002</v>
      </c>
      <c r="L20" s="4"/>
      <c r="M20" s="5">
        <f t="shared" si="0"/>
        <v>-623.28000000000009</v>
      </c>
      <c r="N20" s="5"/>
      <c r="O20" s="5">
        <f t="shared" si="1"/>
        <v>-623.28000000000009</v>
      </c>
    </row>
    <row r="21" spans="1:20" x14ac:dyDescent="0.25">
      <c r="A21" s="39">
        <v>6110000017</v>
      </c>
      <c r="B21" s="82" t="s">
        <v>165</v>
      </c>
      <c r="C21" s="4" t="s">
        <v>198</v>
      </c>
      <c r="D21" s="82">
        <v>1</v>
      </c>
      <c r="E21" s="107">
        <v>572.4</v>
      </c>
      <c r="F21" s="5">
        <f t="shared" si="3"/>
        <v>572.4</v>
      </c>
      <c r="G21" s="114">
        <v>0</v>
      </c>
      <c r="H21" s="119">
        <v>1</v>
      </c>
      <c r="I21" s="127" t="s">
        <v>205</v>
      </c>
      <c r="J21" s="132">
        <v>572.4</v>
      </c>
      <c r="K21" s="132">
        <v>572.4</v>
      </c>
      <c r="L21" s="4"/>
      <c r="M21" s="5">
        <f>-1*J21</f>
        <v>-572.4</v>
      </c>
      <c r="N21" s="5"/>
      <c r="O21" s="5">
        <f t="shared" si="1"/>
        <v>-572.4</v>
      </c>
    </row>
    <row r="22" spans="1:20" x14ac:dyDescent="0.25">
      <c r="A22" s="39">
        <v>6110000018</v>
      </c>
      <c r="B22" s="82" t="s">
        <v>166</v>
      </c>
      <c r="C22" s="4" t="s">
        <v>197</v>
      </c>
      <c r="D22" s="82">
        <v>2</v>
      </c>
      <c r="E22" s="104">
        <v>665.26</v>
      </c>
      <c r="F22" s="6">
        <f t="shared" si="3"/>
        <v>1330.52</v>
      </c>
      <c r="G22" s="114">
        <v>8</v>
      </c>
      <c r="H22" s="119">
        <v>10</v>
      </c>
      <c r="I22" s="127" t="s">
        <v>205</v>
      </c>
      <c r="J22" s="132">
        <v>665.25600000000009</v>
      </c>
      <c r="K22" s="132">
        <v>6652.5600000000013</v>
      </c>
      <c r="L22" s="4"/>
      <c r="M22" s="5">
        <f>(G22-H22)*J22</f>
        <v>-1330.5120000000002</v>
      </c>
      <c r="N22" s="5">
        <v>-332.62800000000004</v>
      </c>
      <c r="O22" s="5">
        <f t="shared" si="1"/>
        <v>-1663.1400000000003</v>
      </c>
      <c r="Q22">
        <v>8</v>
      </c>
      <c r="R22">
        <v>623.67999999999995</v>
      </c>
      <c r="S22">
        <f>Q22*R22</f>
        <v>4989.4399999999996</v>
      </c>
      <c r="T22" s="1">
        <f>K22+O22</f>
        <v>4989.420000000001</v>
      </c>
    </row>
    <row r="23" spans="1:20" x14ac:dyDescent="0.25">
      <c r="A23" s="39"/>
      <c r="B23" s="82" t="s">
        <v>167</v>
      </c>
      <c r="C23" s="4" t="s">
        <v>195</v>
      </c>
      <c r="D23" s="82">
        <v>2</v>
      </c>
      <c r="E23" s="104">
        <v>553</v>
      </c>
      <c r="F23" s="6">
        <f t="shared" si="3"/>
        <v>1106</v>
      </c>
      <c r="G23" s="114">
        <v>4</v>
      </c>
      <c r="H23" s="119">
        <v>2</v>
      </c>
      <c r="I23" s="127" t="s">
        <v>205</v>
      </c>
      <c r="J23" s="132">
        <v>553.00200000000007</v>
      </c>
      <c r="K23" s="132">
        <v>1106.0040000000001</v>
      </c>
      <c r="L23" s="4"/>
      <c r="M23" s="5">
        <f>(G23-H23)*J23</f>
        <v>1106.0040000000001</v>
      </c>
      <c r="N23" s="5">
        <v>-276.50100000000003</v>
      </c>
      <c r="O23" s="5">
        <f t="shared" si="1"/>
        <v>829.50300000000016</v>
      </c>
      <c r="Q23">
        <v>2</v>
      </c>
      <c r="R23">
        <v>414.75</v>
      </c>
      <c r="S23">
        <f>Q23*R23</f>
        <v>829.5</v>
      </c>
      <c r="T23" s="1">
        <f>K23+O23</f>
        <v>1935.5070000000003</v>
      </c>
    </row>
    <row r="24" spans="1:20" ht="30" x14ac:dyDescent="0.25">
      <c r="A24" s="39"/>
      <c r="B24" s="82" t="s">
        <v>168</v>
      </c>
      <c r="C24" s="4" t="s">
        <v>198</v>
      </c>
      <c r="D24" s="82">
        <v>4</v>
      </c>
      <c r="E24" s="107">
        <v>1061.5635</v>
      </c>
      <c r="F24" s="5">
        <f t="shared" si="3"/>
        <v>4246.2539999999999</v>
      </c>
      <c r="G24" s="114">
        <v>0</v>
      </c>
      <c r="H24" s="119">
        <v>4</v>
      </c>
      <c r="I24" s="127" t="s">
        <v>205</v>
      </c>
      <c r="J24" s="132">
        <v>1061.5635</v>
      </c>
      <c r="K24" s="132">
        <v>4246.2539999999999</v>
      </c>
      <c r="L24" s="4"/>
      <c r="M24" s="5">
        <f>-1*J24</f>
        <v>-1061.5635</v>
      </c>
      <c r="N24" s="5"/>
      <c r="O24" s="5">
        <f t="shared" si="1"/>
        <v>-1061.5635</v>
      </c>
    </row>
    <row r="25" spans="1:20" x14ac:dyDescent="0.25">
      <c r="A25" s="39"/>
      <c r="B25" s="82" t="s">
        <v>169</v>
      </c>
      <c r="C25" s="4" t="s">
        <v>195</v>
      </c>
      <c r="D25" s="82">
        <v>1</v>
      </c>
      <c r="E25" s="104">
        <v>572.63</v>
      </c>
      <c r="F25" s="5">
        <f t="shared" si="3"/>
        <v>572.63</v>
      </c>
      <c r="G25" s="114">
        <v>4</v>
      </c>
      <c r="H25" s="119">
        <v>3</v>
      </c>
      <c r="I25" s="127" t="s">
        <v>205</v>
      </c>
      <c r="J25" s="132">
        <v>572.62966666666671</v>
      </c>
      <c r="K25" s="132">
        <v>1717.8890000000001</v>
      </c>
      <c r="L25" s="4"/>
      <c r="M25" s="5">
        <f>(G25-H25)*J25</f>
        <v>572.62966666666671</v>
      </c>
      <c r="N25" s="5"/>
      <c r="O25" s="5">
        <f t="shared" si="1"/>
        <v>572.62966666666671</v>
      </c>
    </row>
    <row r="26" spans="1:20" x14ac:dyDescent="0.25">
      <c r="A26" s="39">
        <v>6110000019</v>
      </c>
      <c r="B26" s="82" t="s">
        <v>170</v>
      </c>
      <c r="C26" s="4" t="s">
        <v>197</v>
      </c>
      <c r="D26" s="82">
        <v>5</v>
      </c>
      <c r="E26" s="104">
        <v>396.86399999999998</v>
      </c>
      <c r="F26" s="5">
        <f t="shared" si="3"/>
        <v>1984.32</v>
      </c>
      <c r="G26" s="114">
        <v>6</v>
      </c>
      <c r="H26" s="119">
        <v>11</v>
      </c>
      <c r="I26" s="127" t="s">
        <v>205</v>
      </c>
      <c r="J26" s="132">
        <v>396.86399999999998</v>
      </c>
      <c r="K26" s="132">
        <v>4365.5039999999999</v>
      </c>
      <c r="L26" s="4"/>
      <c r="M26" s="5">
        <f>(G26-H26)*J26</f>
        <v>-1984.32</v>
      </c>
      <c r="N26" s="5"/>
      <c r="O26" s="5">
        <f t="shared" si="1"/>
        <v>-1984.32</v>
      </c>
    </row>
    <row r="27" spans="1:20" ht="30" x14ac:dyDescent="0.25">
      <c r="A27" s="39">
        <v>6110000020</v>
      </c>
      <c r="B27" s="82" t="s">
        <v>171</v>
      </c>
      <c r="C27" s="4" t="s">
        <v>197</v>
      </c>
      <c r="D27" s="82">
        <v>1</v>
      </c>
      <c r="E27" s="104">
        <v>502.44</v>
      </c>
      <c r="F27" s="5">
        <f t="shared" si="3"/>
        <v>502.44</v>
      </c>
      <c r="G27" s="114">
        <v>9</v>
      </c>
      <c r="H27" s="119">
        <v>10</v>
      </c>
      <c r="I27" s="127" t="s">
        <v>205</v>
      </c>
      <c r="J27" s="132">
        <v>502.44</v>
      </c>
      <c r="K27" s="132">
        <v>5024.3999999999996</v>
      </c>
      <c r="L27" s="4"/>
      <c r="M27" s="5">
        <f>-1*J27</f>
        <v>-502.44</v>
      </c>
      <c r="N27" s="5"/>
      <c r="O27" s="5">
        <f t="shared" si="1"/>
        <v>-502.44</v>
      </c>
    </row>
    <row r="28" spans="1:20" x14ac:dyDescent="0.25">
      <c r="A28" s="89">
        <v>6110000021</v>
      </c>
      <c r="B28" s="175" t="s">
        <v>172</v>
      </c>
      <c r="C28" s="39" t="s">
        <v>196</v>
      </c>
      <c r="D28" s="95"/>
      <c r="E28" s="106"/>
      <c r="F28" s="5"/>
      <c r="G28" s="114">
        <v>2</v>
      </c>
      <c r="H28" s="149">
        <v>2</v>
      </c>
      <c r="I28" s="174" t="s">
        <v>205</v>
      </c>
      <c r="J28" s="151">
        <v>512.6160000000001</v>
      </c>
      <c r="K28" s="151">
        <v>1025.2320000000002</v>
      </c>
      <c r="L28" s="4"/>
      <c r="M28" s="5"/>
      <c r="N28" s="5"/>
      <c r="O28" s="5"/>
    </row>
    <row r="29" spans="1:20" x14ac:dyDescent="0.25">
      <c r="A29" s="39">
        <v>6110000022</v>
      </c>
      <c r="B29" s="82" t="s">
        <v>173</v>
      </c>
      <c r="C29" s="4" t="s">
        <v>198</v>
      </c>
      <c r="D29" s="82">
        <v>6</v>
      </c>
      <c r="E29" s="107">
        <v>273.48</v>
      </c>
      <c r="F29" s="5">
        <f>D29*E29</f>
        <v>1640.88</v>
      </c>
      <c r="G29" s="114">
        <v>0</v>
      </c>
      <c r="H29" s="119">
        <v>6</v>
      </c>
      <c r="I29" s="127" t="s">
        <v>205</v>
      </c>
      <c r="J29" s="132">
        <v>273.48</v>
      </c>
      <c r="K29" s="132">
        <v>1640.88</v>
      </c>
      <c r="L29" s="4"/>
      <c r="M29" s="5">
        <f>(G29-H29)*J29</f>
        <v>-1640.88</v>
      </c>
      <c r="N29" s="5"/>
      <c r="O29" s="5">
        <f t="shared" si="1"/>
        <v>-1640.88</v>
      </c>
    </row>
    <row r="30" spans="1:20" x14ac:dyDescent="0.25">
      <c r="A30" s="39">
        <v>6110000023</v>
      </c>
      <c r="B30" s="82" t="s">
        <v>174</v>
      </c>
      <c r="C30" s="4" t="s">
        <v>198</v>
      </c>
      <c r="D30" s="82">
        <v>2</v>
      </c>
      <c r="E30" s="107">
        <v>235.32</v>
      </c>
      <c r="F30" s="5">
        <f>D30*E30</f>
        <v>470.64</v>
      </c>
      <c r="G30" s="114">
        <v>0</v>
      </c>
      <c r="H30" s="119">
        <v>2</v>
      </c>
      <c r="I30" s="127" t="s">
        <v>205</v>
      </c>
      <c r="J30" s="132">
        <v>235.32</v>
      </c>
      <c r="K30" s="132">
        <v>470.64000000000004</v>
      </c>
      <c r="L30" s="4"/>
      <c r="M30" s="5">
        <f>-1*J30</f>
        <v>-235.32</v>
      </c>
      <c r="N30" s="5"/>
      <c r="O30" s="5">
        <f t="shared" si="1"/>
        <v>-235.32</v>
      </c>
    </row>
    <row r="31" spans="1:20" x14ac:dyDescent="0.25">
      <c r="A31" s="39">
        <v>6110000024</v>
      </c>
      <c r="B31" s="82" t="s">
        <v>175</v>
      </c>
      <c r="C31" s="4" t="s">
        <v>198</v>
      </c>
      <c r="D31" s="82">
        <v>4</v>
      </c>
      <c r="E31" s="107">
        <v>305.27999999999997</v>
      </c>
      <c r="F31" s="5">
        <f>D31*E31</f>
        <v>1221.1199999999999</v>
      </c>
      <c r="G31" s="114">
        <v>0</v>
      </c>
      <c r="H31" s="119">
        <v>4</v>
      </c>
      <c r="I31" s="127" t="s">
        <v>205</v>
      </c>
      <c r="J31" s="132">
        <v>305.27999999999997</v>
      </c>
      <c r="K31" s="132">
        <v>1221.1200000000001</v>
      </c>
      <c r="L31" s="4"/>
      <c r="M31" s="5">
        <f>(G31-H31)*J31</f>
        <v>-1221.1199999999999</v>
      </c>
      <c r="N31" s="5"/>
      <c r="O31" s="5">
        <f t="shared" si="1"/>
        <v>-1221.1199999999999</v>
      </c>
    </row>
    <row r="32" spans="1:20" x14ac:dyDescent="0.25">
      <c r="A32" s="39">
        <v>6110000025</v>
      </c>
      <c r="B32" s="175" t="s">
        <v>176</v>
      </c>
      <c r="C32" s="4" t="s">
        <v>196</v>
      </c>
      <c r="D32" s="95"/>
      <c r="E32" s="106"/>
      <c r="F32" s="5"/>
      <c r="G32" s="114">
        <v>4</v>
      </c>
      <c r="H32" s="149">
        <v>4</v>
      </c>
      <c r="I32" s="174" t="s">
        <v>205</v>
      </c>
      <c r="J32" s="151">
        <v>4070.4</v>
      </c>
      <c r="K32" s="151">
        <v>16281.6</v>
      </c>
      <c r="L32" s="4"/>
      <c r="M32" s="5"/>
      <c r="N32" s="5"/>
      <c r="O32" s="5"/>
    </row>
    <row r="33" spans="1:15" x14ac:dyDescent="0.25">
      <c r="A33" s="181">
        <v>6110000026</v>
      </c>
      <c r="B33" s="182" t="s">
        <v>177</v>
      </c>
      <c r="C33" s="100"/>
      <c r="D33" s="96"/>
      <c r="E33" s="108"/>
      <c r="F33" s="112"/>
      <c r="G33" s="116"/>
      <c r="H33" s="121"/>
      <c r="I33" s="128"/>
      <c r="J33" s="134"/>
      <c r="K33" s="183">
        <v>0</v>
      </c>
      <c r="L33" s="100"/>
      <c r="M33" s="112"/>
      <c r="N33" s="112"/>
      <c r="O33" s="112"/>
    </row>
    <row r="34" spans="1:15" x14ac:dyDescent="0.25">
      <c r="A34" s="39">
        <v>6110000027</v>
      </c>
      <c r="B34" s="175" t="s">
        <v>178</v>
      </c>
      <c r="C34" s="4" t="s">
        <v>196</v>
      </c>
      <c r="D34" s="95"/>
      <c r="E34" s="106"/>
      <c r="F34" s="5"/>
      <c r="G34" s="114">
        <v>1</v>
      </c>
      <c r="H34" s="149">
        <v>1</v>
      </c>
      <c r="I34" s="174" t="s">
        <v>205</v>
      </c>
      <c r="J34" s="151">
        <v>1908</v>
      </c>
      <c r="K34" s="151">
        <v>1908</v>
      </c>
      <c r="L34" s="4"/>
      <c r="M34" s="5"/>
      <c r="N34" s="5"/>
      <c r="O34" s="5"/>
    </row>
    <row r="35" spans="1:15" ht="30" x14ac:dyDescent="0.25">
      <c r="A35" s="39">
        <v>6110000028</v>
      </c>
      <c r="B35" s="82" t="s">
        <v>179</v>
      </c>
      <c r="C35" s="4" t="s">
        <v>198</v>
      </c>
      <c r="D35" s="82">
        <v>4</v>
      </c>
      <c r="E35" s="109">
        <v>593.6</v>
      </c>
      <c r="F35" s="5">
        <f>D35*E35</f>
        <v>2374.4</v>
      </c>
      <c r="G35" s="114">
        <v>0</v>
      </c>
      <c r="H35" s="119">
        <v>4</v>
      </c>
      <c r="I35" s="127" t="s">
        <v>205</v>
      </c>
      <c r="J35" s="132">
        <v>593.6</v>
      </c>
      <c r="K35" s="132">
        <v>2374.4</v>
      </c>
      <c r="L35" s="4"/>
      <c r="M35" s="5">
        <f>(G35-H35)*J35</f>
        <v>-2374.4</v>
      </c>
      <c r="N35" s="5"/>
      <c r="O35" s="5">
        <f t="shared" si="1"/>
        <v>-2374.4</v>
      </c>
    </row>
    <row r="36" spans="1:15" x14ac:dyDescent="0.25">
      <c r="A36" s="39">
        <v>6110000029</v>
      </c>
      <c r="B36" s="82" t="s">
        <v>180</v>
      </c>
      <c r="C36" s="4" t="s">
        <v>198</v>
      </c>
      <c r="D36" s="82">
        <v>2</v>
      </c>
      <c r="E36" s="109">
        <v>260.76</v>
      </c>
      <c r="F36" s="5">
        <f t="shared" ref="F36:F38" si="4">D36*E36</f>
        <v>521.52</v>
      </c>
      <c r="G36" s="114">
        <v>0</v>
      </c>
      <c r="H36" s="119">
        <v>2</v>
      </c>
      <c r="I36" s="127" t="s">
        <v>205</v>
      </c>
      <c r="J36" s="132">
        <v>260.76</v>
      </c>
      <c r="K36" s="132">
        <v>521.52</v>
      </c>
      <c r="L36" s="4"/>
      <c r="M36" s="5">
        <f>-1*J36</f>
        <v>-260.76</v>
      </c>
      <c r="N36" s="5"/>
      <c r="O36" s="5">
        <f t="shared" si="1"/>
        <v>-260.76</v>
      </c>
    </row>
    <row r="37" spans="1:15" x14ac:dyDescent="0.25">
      <c r="A37" s="39">
        <v>6110000030</v>
      </c>
      <c r="B37" s="82" t="s">
        <v>181</v>
      </c>
      <c r="C37" s="4" t="s">
        <v>198</v>
      </c>
      <c r="D37" s="82">
        <v>7</v>
      </c>
      <c r="E37" s="109">
        <v>311.64000000000004</v>
      </c>
      <c r="F37" s="5">
        <f t="shared" si="4"/>
        <v>2181.4800000000005</v>
      </c>
      <c r="G37" s="114">
        <v>0</v>
      </c>
      <c r="H37" s="119">
        <v>7</v>
      </c>
      <c r="I37" s="127" t="s">
        <v>205</v>
      </c>
      <c r="J37" s="132">
        <v>311.64000000000004</v>
      </c>
      <c r="K37" s="132">
        <v>2181.4800000000005</v>
      </c>
      <c r="L37" s="4"/>
      <c r="M37" s="5">
        <f>(G37-H37)*J37</f>
        <v>-2181.4800000000005</v>
      </c>
      <c r="N37" s="5"/>
      <c r="O37" s="5">
        <f t="shared" si="1"/>
        <v>-2181.4800000000005</v>
      </c>
    </row>
    <row r="38" spans="1:15" x14ac:dyDescent="0.25">
      <c r="A38" s="39">
        <v>6110000031</v>
      </c>
      <c r="B38" s="82" t="s">
        <v>182</v>
      </c>
      <c r="C38" s="4" t="s">
        <v>198</v>
      </c>
      <c r="D38" s="82">
        <v>1</v>
      </c>
      <c r="E38" s="109">
        <v>133.56</v>
      </c>
      <c r="F38" s="5">
        <f t="shared" si="4"/>
        <v>133.56</v>
      </c>
      <c r="G38" s="114">
        <v>0</v>
      </c>
      <c r="H38" s="119">
        <v>1</v>
      </c>
      <c r="I38" s="127" t="s">
        <v>205</v>
      </c>
      <c r="J38" s="132">
        <v>133.56</v>
      </c>
      <c r="K38" s="132">
        <v>133.56</v>
      </c>
      <c r="L38" s="4"/>
      <c r="M38" s="5">
        <f>(G38-H38)*J38</f>
        <v>-133.56</v>
      </c>
      <c r="N38" s="5"/>
      <c r="O38" s="5">
        <f t="shared" si="1"/>
        <v>-133.56</v>
      </c>
    </row>
    <row r="39" spans="1:15" x14ac:dyDescent="0.25">
      <c r="A39" s="9">
        <v>6110000032</v>
      </c>
      <c r="B39" s="14" t="s">
        <v>183</v>
      </c>
      <c r="C39" s="4" t="s">
        <v>196</v>
      </c>
      <c r="D39" s="82"/>
      <c r="E39" s="104"/>
      <c r="F39" s="5"/>
      <c r="G39" s="114">
        <v>1</v>
      </c>
      <c r="H39" s="119">
        <v>1</v>
      </c>
      <c r="I39" s="127" t="s">
        <v>205</v>
      </c>
      <c r="J39" s="132">
        <v>9540</v>
      </c>
      <c r="K39" s="132">
        <v>9540</v>
      </c>
      <c r="L39" s="4"/>
      <c r="M39" s="6">
        <f>-1*J39</f>
        <v>-9540</v>
      </c>
      <c r="N39" s="6"/>
      <c r="O39" s="6">
        <f t="shared" si="1"/>
        <v>-9540</v>
      </c>
    </row>
    <row r="40" spans="1:15" x14ac:dyDescent="0.25">
      <c r="A40" s="89">
        <v>6110000033</v>
      </c>
      <c r="B40" s="175" t="s">
        <v>184</v>
      </c>
      <c r="C40" s="4" t="s">
        <v>196</v>
      </c>
      <c r="D40" s="95"/>
      <c r="E40" s="106"/>
      <c r="F40" s="5"/>
      <c r="G40" s="114">
        <v>1</v>
      </c>
      <c r="H40" s="149">
        <v>1</v>
      </c>
      <c r="I40" s="174" t="s">
        <v>205</v>
      </c>
      <c r="J40" s="151">
        <v>4452</v>
      </c>
      <c r="K40" s="151">
        <v>4452</v>
      </c>
      <c r="L40" s="4"/>
      <c r="M40" s="5"/>
      <c r="N40" s="5"/>
      <c r="O40" s="5"/>
    </row>
    <row r="41" spans="1:15" x14ac:dyDescent="0.25">
      <c r="A41" s="39">
        <v>6110000035</v>
      </c>
      <c r="B41" s="82" t="s">
        <v>185</v>
      </c>
      <c r="C41" s="4" t="s">
        <v>198</v>
      </c>
      <c r="D41" s="82">
        <v>1</v>
      </c>
      <c r="E41" s="107">
        <v>1590</v>
      </c>
      <c r="F41" s="5">
        <f>D41*E41</f>
        <v>1590</v>
      </c>
      <c r="G41" s="114">
        <v>0</v>
      </c>
      <c r="H41" s="119">
        <v>1</v>
      </c>
      <c r="I41" s="126" t="s">
        <v>205</v>
      </c>
      <c r="J41" s="132">
        <v>1590</v>
      </c>
      <c r="K41" s="132">
        <v>1590</v>
      </c>
      <c r="L41" s="4"/>
      <c r="M41" s="5">
        <f>(G41-H41)*J41</f>
        <v>-1590</v>
      </c>
      <c r="N41" s="5"/>
      <c r="O41" s="5">
        <f t="shared" si="1"/>
        <v>-1590</v>
      </c>
    </row>
    <row r="42" spans="1:15" x14ac:dyDescent="0.25">
      <c r="A42" s="39">
        <v>6110000036</v>
      </c>
      <c r="B42" s="82" t="s">
        <v>186</v>
      </c>
      <c r="C42" s="4" t="s">
        <v>195</v>
      </c>
      <c r="D42" s="82">
        <v>1</v>
      </c>
      <c r="E42" s="104">
        <v>1616.5</v>
      </c>
      <c r="F42" s="5">
        <f>D42*E42</f>
        <v>1616.5</v>
      </c>
      <c r="G42" s="114">
        <v>2</v>
      </c>
      <c r="H42" s="119">
        <v>1</v>
      </c>
      <c r="I42" s="126" t="s">
        <v>205</v>
      </c>
      <c r="J42" s="132">
        <v>1616.5</v>
      </c>
      <c r="K42" s="132">
        <v>1616.5</v>
      </c>
      <c r="L42" s="4"/>
      <c r="M42" s="173">
        <f>-1*J42</f>
        <v>-1616.5</v>
      </c>
      <c r="N42" s="173">
        <v>-504.125</v>
      </c>
      <c r="O42" s="173">
        <f t="shared" si="1"/>
        <v>-2120.625</v>
      </c>
    </row>
    <row r="43" spans="1:15" x14ac:dyDescent="0.25">
      <c r="A43" s="9">
        <v>6110000037</v>
      </c>
      <c r="B43" s="14" t="s">
        <v>187</v>
      </c>
      <c r="C43" s="9" t="s">
        <v>198</v>
      </c>
      <c r="D43" s="14">
        <v>1</v>
      </c>
      <c r="E43" s="105">
        <v>5141</v>
      </c>
      <c r="F43" s="5">
        <f>D43*E43</f>
        <v>5141</v>
      </c>
      <c r="G43" s="115">
        <v>0</v>
      </c>
      <c r="H43" s="120">
        <v>1</v>
      </c>
      <c r="I43" s="129" t="s">
        <v>205</v>
      </c>
      <c r="J43" s="133">
        <v>5141</v>
      </c>
      <c r="K43" s="133">
        <v>5141</v>
      </c>
      <c r="L43" s="4"/>
      <c r="M43" s="5"/>
      <c r="N43" s="5"/>
      <c r="O43" s="5"/>
    </row>
    <row r="44" spans="1:15" x14ac:dyDescent="0.25">
      <c r="A44" s="39">
        <v>6110000038</v>
      </c>
      <c r="B44" s="82" t="s">
        <v>188</v>
      </c>
      <c r="C44" s="4" t="s">
        <v>195</v>
      </c>
      <c r="D44" s="82">
        <v>2</v>
      </c>
      <c r="E44" s="104">
        <v>2226</v>
      </c>
      <c r="F44" s="5">
        <f>D44*E44</f>
        <v>4452</v>
      </c>
      <c r="G44" s="114">
        <v>3</v>
      </c>
      <c r="H44" s="119">
        <v>1</v>
      </c>
      <c r="I44" s="126" t="s">
        <v>205</v>
      </c>
      <c r="J44" s="132">
        <v>2226</v>
      </c>
      <c r="K44" s="132">
        <v>2226</v>
      </c>
      <c r="L44" s="4"/>
      <c r="M44" s="5">
        <f>(G44-H44)*J44</f>
        <v>4452</v>
      </c>
      <c r="N44" s="5">
        <v>-1113</v>
      </c>
      <c r="O44" s="5">
        <f t="shared" si="1"/>
        <v>3339</v>
      </c>
    </row>
    <row r="45" spans="1:15" x14ac:dyDescent="0.25">
      <c r="A45" s="39">
        <v>6110000039</v>
      </c>
      <c r="B45" s="82" t="s">
        <v>189</v>
      </c>
      <c r="C45" s="4" t="s">
        <v>195</v>
      </c>
      <c r="D45" s="82">
        <v>1</v>
      </c>
      <c r="E45" s="104">
        <v>5724</v>
      </c>
      <c r="F45" s="5">
        <f t="shared" ref="F45:F47" si="5">D45*E45</f>
        <v>5724</v>
      </c>
      <c r="G45" s="114">
        <v>2</v>
      </c>
      <c r="H45" s="119">
        <v>1</v>
      </c>
      <c r="I45" s="126" t="s">
        <v>205</v>
      </c>
      <c r="J45" s="132">
        <v>5724</v>
      </c>
      <c r="K45" s="132">
        <v>5724</v>
      </c>
      <c r="L45" s="4"/>
      <c r="M45" s="6">
        <f>-1*J45</f>
        <v>-5724</v>
      </c>
      <c r="N45" s="5">
        <v>-1431</v>
      </c>
      <c r="O45" s="5">
        <f t="shared" si="1"/>
        <v>-7155</v>
      </c>
    </row>
    <row r="46" spans="1:15" x14ac:dyDescent="0.25">
      <c r="A46" s="39">
        <v>6110000040</v>
      </c>
      <c r="B46" s="82" t="s">
        <v>190</v>
      </c>
      <c r="C46" s="4" t="s">
        <v>195</v>
      </c>
      <c r="D46" s="82">
        <v>1</v>
      </c>
      <c r="E46" s="104">
        <v>2862</v>
      </c>
      <c r="F46" s="5">
        <f t="shared" si="5"/>
        <v>2862</v>
      </c>
      <c r="G46" s="114">
        <v>2</v>
      </c>
      <c r="H46" s="119">
        <v>1</v>
      </c>
      <c r="I46" s="126" t="s">
        <v>205</v>
      </c>
      <c r="J46" s="132">
        <v>2862</v>
      </c>
      <c r="K46" s="132">
        <v>2862</v>
      </c>
      <c r="L46" s="4"/>
      <c r="M46" s="5">
        <f>(G46-H46)*J46</f>
        <v>2862</v>
      </c>
      <c r="N46" s="5">
        <v>-815.5</v>
      </c>
      <c r="O46" s="5">
        <f t="shared" si="1"/>
        <v>2046.5</v>
      </c>
    </row>
    <row r="47" spans="1:15" x14ac:dyDescent="0.25">
      <c r="A47" s="88">
        <v>6110000041</v>
      </c>
      <c r="B47" s="97" t="s">
        <v>191</v>
      </c>
      <c r="C47" s="4" t="s">
        <v>195</v>
      </c>
      <c r="D47" s="97">
        <v>1</v>
      </c>
      <c r="E47" s="110">
        <v>1431</v>
      </c>
      <c r="F47" s="5">
        <f t="shared" si="5"/>
        <v>1431</v>
      </c>
      <c r="G47" s="180">
        <v>2</v>
      </c>
      <c r="H47" s="122">
        <v>1</v>
      </c>
      <c r="I47" s="60" t="s">
        <v>205</v>
      </c>
      <c r="J47" s="135">
        <v>1431</v>
      </c>
      <c r="K47" s="135">
        <v>1431</v>
      </c>
      <c r="L47" s="4"/>
      <c r="M47" s="5">
        <f>(G47-H47)*J47</f>
        <v>1431</v>
      </c>
      <c r="N47" s="5">
        <v>-376.34816666666399</v>
      </c>
      <c r="O47" s="5">
        <f t="shared" si="1"/>
        <v>1054.6518333333361</v>
      </c>
    </row>
    <row r="48" spans="1:15" ht="30" x14ac:dyDescent="0.25">
      <c r="A48" s="92">
        <v>6110000042</v>
      </c>
      <c r="B48" s="98" t="s">
        <v>192</v>
      </c>
      <c r="C48" s="4" t="s">
        <v>196</v>
      </c>
      <c r="D48" s="82"/>
      <c r="E48" s="104"/>
      <c r="F48" s="5"/>
      <c r="G48" s="114"/>
      <c r="H48" s="123">
        <v>27</v>
      </c>
      <c r="I48" s="81" t="s">
        <v>205</v>
      </c>
      <c r="J48" s="136">
        <v>390.44884406779698</v>
      </c>
      <c r="K48" s="136">
        <v>10542.12</v>
      </c>
      <c r="L48" s="4"/>
      <c r="M48" s="5"/>
      <c r="N48" s="5"/>
      <c r="O48" s="5"/>
    </row>
    <row r="49" spans="1:15" ht="60" x14ac:dyDescent="0.25">
      <c r="A49" s="92"/>
      <c r="B49" s="99" t="s">
        <v>282</v>
      </c>
      <c r="C49" s="101"/>
      <c r="D49" s="101"/>
      <c r="E49" s="111"/>
      <c r="F49" s="232">
        <f>SUM(F4:F47)</f>
        <v>94897.623999999996</v>
      </c>
      <c r="G49" s="117"/>
      <c r="H49" s="124"/>
      <c r="I49" s="130"/>
      <c r="J49" s="130"/>
      <c r="K49" s="137"/>
      <c r="L49" s="1"/>
      <c r="M49" s="1"/>
      <c r="N49" s="231" t="s">
        <v>283</v>
      </c>
      <c r="O49" s="225">
        <f>SUM(O5:O47)</f>
        <v>-51959.38</v>
      </c>
    </row>
  </sheetData>
  <autoFilter ref="A1:O49" xr:uid="{5AA2AFD1-3459-4FBD-A9E2-E8C3C6D6DDE8}">
    <filterColumn colId="7" showButton="0"/>
    <filterColumn colId="8" showButton="0"/>
    <filterColumn colId="9" showButton="0"/>
  </autoFilter>
  <mergeCells count="1">
    <mergeCell ref="H1:K1"/>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142682-219A-40E9-913E-25626D7CF2B0}">
  <dimension ref="A1:K29"/>
  <sheetViews>
    <sheetView workbookViewId="0">
      <selection activeCell="A5" sqref="A5"/>
    </sheetView>
  </sheetViews>
  <sheetFormatPr defaultRowHeight="15" x14ac:dyDescent="0.25"/>
  <cols>
    <col min="1" max="1" width="16" customWidth="1"/>
    <col min="2" max="2" width="37" customWidth="1"/>
    <col min="3" max="3" width="35.85546875" customWidth="1"/>
    <col min="4" max="4" width="9.28515625" customWidth="1"/>
    <col min="5" max="5" width="8.140625" customWidth="1"/>
    <col min="6" max="6" width="10.28515625" customWidth="1"/>
    <col min="7" max="7" width="9.7109375" customWidth="1"/>
    <col min="8" max="8" width="21.7109375" customWidth="1"/>
    <col min="9" max="9" width="12.85546875" customWidth="1"/>
    <col min="10" max="10" width="19.28515625" customWidth="1"/>
    <col min="11" max="11" width="26.140625" customWidth="1"/>
  </cols>
  <sheetData>
    <row r="1" spans="1:11" ht="30" x14ac:dyDescent="0.25">
      <c r="A1" s="144" t="s">
        <v>213</v>
      </c>
      <c r="B1" s="145" t="s">
        <v>145</v>
      </c>
      <c r="C1" s="145" t="s">
        <v>214</v>
      </c>
      <c r="D1" s="164" t="s">
        <v>202</v>
      </c>
      <c r="E1" s="154"/>
      <c r="F1" s="154"/>
      <c r="G1" s="155"/>
      <c r="H1" s="138" t="s">
        <v>209</v>
      </c>
      <c r="I1" s="141" t="s">
        <v>215</v>
      </c>
      <c r="J1" s="139" t="s">
        <v>212</v>
      </c>
      <c r="K1" s="146" t="s">
        <v>259</v>
      </c>
    </row>
    <row r="2" spans="1:11" ht="30" x14ac:dyDescent="0.25">
      <c r="A2" s="147">
        <v>181</v>
      </c>
      <c r="B2" s="148" t="s">
        <v>216</v>
      </c>
      <c r="C2" s="148"/>
      <c r="D2" s="149" t="s">
        <v>260</v>
      </c>
      <c r="E2" s="150" t="s">
        <v>261</v>
      </c>
      <c r="F2" s="165" t="s">
        <v>200</v>
      </c>
      <c r="G2" s="151" t="s">
        <v>262</v>
      </c>
      <c r="H2" s="58"/>
      <c r="I2" s="12"/>
      <c r="J2" s="10"/>
      <c r="K2" s="5"/>
    </row>
    <row r="3" spans="1:11" ht="23.25" customHeight="1" x14ac:dyDescent="0.25">
      <c r="A3" s="152">
        <v>1810000004</v>
      </c>
      <c r="B3" s="153" t="s">
        <v>247</v>
      </c>
      <c r="C3" s="152"/>
      <c r="D3" s="123">
        <v>25.5</v>
      </c>
      <c r="E3" s="81" t="s">
        <v>258</v>
      </c>
      <c r="F3" s="136">
        <v>222.60000000000002</v>
      </c>
      <c r="G3" s="136">
        <v>5676.3</v>
      </c>
      <c r="H3" s="160" t="s">
        <v>198</v>
      </c>
      <c r="I3" s="162"/>
      <c r="J3" s="166">
        <v>-5676.3</v>
      </c>
      <c r="K3" s="162">
        <v>5676.3</v>
      </c>
    </row>
    <row r="4" spans="1:11" ht="33.75" customHeight="1" x14ac:dyDescent="0.25">
      <c r="A4" s="152">
        <v>1820000006</v>
      </c>
      <c r="B4" s="153" t="s">
        <v>248</v>
      </c>
      <c r="C4" s="152"/>
      <c r="D4" s="123">
        <v>1</v>
      </c>
      <c r="E4" s="81" t="s">
        <v>205</v>
      </c>
      <c r="F4" s="136">
        <v>7021.6166666666677</v>
      </c>
      <c r="G4" s="136">
        <v>7021.6166666666677</v>
      </c>
      <c r="H4" s="160" t="s">
        <v>198</v>
      </c>
      <c r="I4" s="162"/>
      <c r="J4" s="166">
        <v>-7021.62</v>
      </c>
      <c r="K4" s="162">
        <v>7021.62</v>
      </c>
    </row>
    <row r="5" spans="1:11" ht="141.75" customHeight="1" x14ac:dyDescent="0.25">
      <c r="A5" s="152">
        <v>1830000001</v>
      </c>
      <c r="B5" s="82" t="s">
        <v>217</v>
      </c>
      <c r="C5" s="153" t="s">
        <v>218</v>
      </c>
      <c r="D5" s="123">
        <v>1</v>
      </c>
      <c r="E5" s="81" t="s">
        <v>205</v>
      </c>
      <c r="F5" s="136">
        <v>1848.64</v>
      </c>
      <c r="G5" s="136">
        <v>1848.64</v>
      </c>
      <c r="H5" s="160" t="s">
        <v>219</v>
      </c>
      <c r="I5" s="162">
        <v>3987</v>
      </c>
      <c r="J5" s="166">
        <f>I5-G5</f>
        <v>2138.3599999999997</v>
      </c>
      <c r="K5" s="162">
        <v>2138.36</v>
      </c>
    </row>
    <row r="6" spans="1:11" ht="139.5" customHeight="1" x14ac:dyDescent="0.25">
      <c r="A6" s="152">
        <v>1830000002</v>
      </c>
      <c r="B6" s="82" t="s">
        <v>220</v>
      </c>
      <c r="C6" s="153" t="s">
        <v>221</v>
      </c>
      <c r="D6" s="123">
        <v>2</v>
      </c>
      <c r="E6" s="81" t="s">
        <v>205</v>
      </c>
      <c r="F6" s="136">
        <v>1429.94</v>
      </c>
      <c r="G6" s="136">
        <v>2859.88</v>
      </c>
      <c r="H6" s="160" t="s">
        <v>222</v>
      </c>
      <c r="I6" s="162">
        <v>4321</v>
      </c>
      <c r="J6" s="166">
        <f>I6-G6</f>
        <v>1461.12</v>
      </c>
      <c r="K6" s="162">
        <v>1461.12</v>
      </c>
    </row>
    <row r="7" spans="1:11" ht="168" customHeight="1" x14ac:dyDescent="0.25">
      <c r="A7" s="152">
        <v>1830000003</v>
      </c>
      <c r="B7" s="82" t="s">
        <v>223</v>
      </c>
      <c r="C7" s="142" t="s">
        <v>224</v>
      </c>
      <c r="D7" s="123">
        <v>1</v>
      </c>
      <c r="E7" s="81" t="s">
        <v>205</v>
      </c>
      <c r="F7" s="136">
        <v>1590</v>
      </c>
      <c r="G7" s="136">
        <v>1590</v>
      </c>
      <c r="H7" s="160" t="s">
        <v>225</v>
      </c>
      <c r="I7" s="162">
        <v>3542</v>
      </c>
      <c r="J7" s="166">
        <f>I7-G7</f>
        <v>1952</v>
      </c>
      <c r="K7" s="162">
        <v>1952</v>
      </c>
    </row>
    <row r="8" spans="1:11" x14ac:dyDescent="0.25">
      <c r="A8" s="152">
        <v>1830000004</v>
      </c>
      <c r="B8" s="82" t="s">
        <v>249</v>
      </c>
      <c r="C8" s="82"/>
      <c r="D8" s="123">
        <v>1</v>
      </c>
      <c r="E8" s="81" t="s">
        <v>205</v>
      </c>
      <c r="F8" s="136">
        <v>1143.74</v>
      </c>
      <c r="G8" s="136">
        <v>1143.74</v>
      </c>
      <c r="H8" s="160" t="s">
        <v>198</v>
      </c>
      <c r="I8" s="162"/>
      <c r="J8" s="166">
        <v>-1143.74</v>
      </c>
      <c r="K8" s="162">
        <v>1143.74</v>
      </c>
    </row>
    <row r="9" spans="1:11" x14ac:dyDescent="0.25">
      <c r="A9" s="152">
        <v>1830000005</v>
      </c>
      <c r="B9" s="82" t="s">
        <v>250</v>
      </c>
      <c r="C9" s="82"/>
      <c r="D9" s="123">
        <v>1</v>
      </c>
      <c r="E9" s="81" t="s">
        <v>205</v>
      </c>
      <c r="F9" s="136">
        <v>1667.38</v>
      </c>
      <c r="G9" s="136">
        <v>1667.38</v>
      </c>
      <c r="H9" s="160" t="s">
        <v>198</v>
      </c>
      <c r="I9" s="162"/>
      <c r="J9" s="166">
        <v>-1667.38</v>
      </c>
      <c r="K9" s="162">
        <v>1667.38</v>
      </c>
    </row>
    <row r="10" spans="1:11" ht="140.25" customHeight="1" x14ac:dyDescent="0.25">
      <c r="A10" s="152">
        <v>1830000006</v>
      </c>
      <c r="B10" s="82" t="s">
        <v>226</v>
      </c>
      <c r="C10" s="82"/>
      <c r="D10" s="123">
        <v>3</v>
      </c>
      <c r="E10" s="81" t="s">
        <v>205</v>
      </c>
      <c r="F10" s="136">
        <v>1090.74</v>
      </c>
      <c r="G10" s="136">
        <v>3272.2200000000003</v>
      </c>
      <c r="H10" s="160" t="s">
        <v>227</v>
      </c>
      <c r="I10" s="162">
        <v>7826</v>
      </c>
      <c r="J10" s="166">
        <f>I10-G10</f>
        <v>4553.78</v>
      </c>
      <c r="K10" s="162">
        <v>4553.78</v>
      </c>
    </row>
    <row r="11" spans="1:11" ht="27" customHeight="1" x14ac:dyDescent="0.25">
      <c r="A11" s="152">
        <v>1830000007</v>
      </c>
      <c r="B11" s="82" t="s">
        <v>251</v>
      </c>
      <c r="C11" s="82"/>
      <c r="D11" s="123">
        <v>1</v>
      </c>
      <c r="E11" s="81" t="s">
        <v>205</v>
      </c>
      <c r="F11" s="136">
        <v>1323.94</v>
      </c>
      <c r="G11" s="136">
        <v>1323.94</v>
      </c>
      <c r="H11" s="160" t="s">
        <v>198</v>
      </c>
      <c r="I11" s="162"/>
      <c r="J11" s="166">
        <v>-1323.94</v>
      </c>
      <c r="K11" s="162">
        <v>1323.94</v>
      </c>
    </row>
    <row r="12" spans="1:11" ht="159.75" customHeight="1" x14ac:dyDescent="0.25">
      <c r="A12" s="152">
        <v>1830000008</v>
      </c>
      <c r="B12" s="82" t="s">
        <v>228</v>
      </c>
      <c r="C12" s="153" t="s">
        <v>229</v>
      </c>
      <c r="D12" s="123">
        <v>1</v>
      </c>
      <c r="E12" s="81" t="s">
        <v>205</v>
      </c>
      <c r="F12" s="136">
        <v>1853.94</v>
      </c>
      <c r="G12" s="136">
        <v>1853.94</v>
      </c>
      <c r="H12" s="160" t="s">
        <v>230</v>
      </c>
      <c r="I12" s="162">
        <v>8974.6</v>
      </c>
      <c r="J12" s="166">
        <f>I12-G12</f>
        <v>7120.66</v>
      </c>
      <c r="K12" s="162">
        <v>7120.66</v>
      </c>
    </row>
    <row r="13" spans="1:11" ht="24" customHeight="1" x14ac:dyDescent="0.25">
      <c r="A13" s="152">
        <v>1830000011</v>
      </c>
      <c r="B13" s="82" t="s">
        <v>252</v>
      </c>
      <c r="C13" s="82"/>
      <c r="D13" s="123">
        <v>1</v>
      </c>
      <c r="E13" s="81" t="s">
        <v>205</v>
      </c>
      <c r="F13" s="136">
        <v>2164.4190476190479</v>
      </c>
      <c r="G13" s="136">
        <v>2164.4190476190479</v>
      </c>
      <c r="H13" s="160" t="s">
        <v>198</v>
      </c>
      <c r="I13" s="162"/>
      <c r="J13" s="166">
        <v>-2164.42</v>
      </c>
      <c r="K13" s="162">
        <v>2164.42</v>
      </c>
    </row>
    <row r="14" spans="1:11" ht="27.75" customHeight="1" x14ac:dyDescent="0.25">
      <c r="A14" s="152">
        <v>1830000013</v>
      </c>
      <c r="B14" s="82" t="s">
        <v>253</v>
      </c>
      <c r="C14" s="82"/>
      <c r="D14" s="123">
        <v>1</v>
      </c>
      <c r="E14" s="81" t="s">
        <v>205</v>
      </c>
      <c r="F14" s="136">
        <v>4088.319047619048</v>
      </c>
      <c r="G14" s="136">
        <v>4088.319047619048</v>
      </c>
      <c r="H14" s="160" t="s">
        <v>198</v>
      </c>
      <c r="I14" s="162"/>
      <c r="J14" s="166">
        <v>-4088.32</v>
      </c>
      <c r="K14" s="162">
        <v>4088.32</v>
      </c>
    </row>
    <row r="15" spans="1:11" ht="114.75" customHeight="1" x14ac:dyDescent="0.25">
      <c r="A15" s="152">
        <v>1830000015</v>
      </c>
      <c r="B15" s="82" t="s">
        <v>231</v>
      </c>
      <c r="C15" s="82"/>
      <c r="D15" s="123">
        <v>1</v>
      </c>
      <c r="E15" s="81" t="s">
        <v>205</v>
      </c>
      <c r="F15" s="136">
        <v>2567.2190476190476</v>
      </c>
      <c r="G15" s="136">
        <v>2567.2190476190476</v>
      </c>
      <c r="H15" s="160" t="s">
        <v>232</v>
      </c>
      <c r="I15" s="162">
        <v>3125.22</v>
      </c>
      <c r="J15" s="166">
        <f>I15-G15</f>
        <v>558.00095238095219</v>
      </c>
      <c r="K15" s="162">
        <v>558</v>
      </c>
    </row>
    <row r="16" spans="1:11" x14ac:dyDescent="0.25">
      <c r="A16" s="152">
        <v>1830000016</v>
      </c>
      <c r="B16" s="82" t="s">
        <v>254</v>
      </c>
      <c r="C16" s="82"/>
      <c r="D16" s="123">
        <v>1</v>
      </c>
      <c r="E16" s="81" t="s">
        <v>205</v>
      </c>
      <c r="F16" s="136">
        <v>1771.1590476190477</v>
      </c>
      <c r="G16" s="136">
        <v>1771.1590476190477</v>
      </c>
      <c r="H16" s="160" t="s">
        <v>198</v>
      </c>
      <c r="I16" s="162"/>
      <c r="J16" s="166">
        <v>-1771.16</v>
      </c>
      <c r="K16" s="162">
        <v>1771.16</v>
      </c>
    </row>
    <row r="17" spans="1:11" x14ac:dyDescent="0.25">
      <c r="A17" s="152">
        <v>1830000017</v>
      </c>
      <c r="B17" s="82" t="s">
        <v>255</v>
      </c>
      <c r="C17" s="82"/>
      <c r="D17" s="123">
        <v>1</v>
      </c>
      <c r="E17" s="81" t="s">
        <v>205</v>
      </c>
      <c r="F17" s="136">
        <v>1455.2790476190478</v>
      </c>
      <c r="G17" s="136">
        <v>1455.2790476190478</v>
      </c>
      <c r="H17" s="160" t="s">
        <v>198</v>
      </c>
      <c r="I17" s="162"/>
      <c r="J17" s="166">
        <v>-1455.28</v>
      </c>
      <c r="K17" s="162">
        <v>1455.28</v>
      </c>
    </row>
    <row r="18" spans="1:11" x14ac:dyDescent="0.25">
      <c r="A18" s="152">
        <v>1830000018</v>
      </c>
      <c r="B18" s="82" t="s">
        <v>256</v>
      </c>
      <c r="C18" s="82"/>
      <c r="D18" s="123">
        <v>1</v>
      </c>
      <c r="E18" s="81" t="s">
        <v>205</v>
      </c>
      <c r="F18" s="136">
        <v>1999.0590476190478</v>
      </c>
      <c r="G18" s="136">
        <v>1999.0590476190478</v>
      </c>
      <c r="H18" s="160" t="s">
        <v>198</v>
      </c>
      <c r="I18" s="162"/>
      <c r="J18" s="166">
        <v>-1999.06</v>
      </c>
      <c r="K18" s="162">
        <v>1999.06</v>
      </c>
    </row>
    <row r="19" spans="1:11" x14ac:dyDescent="0.25">
      <c r="A19" s="152">
        <v>1830000019</v>
      </c>
      <c r="B19" s="82" t="s">
        <v>257</v>
      </c>
      <c r="C19" s="82"/>
      <c r="D19" s="123">
        <v>1</v>
      </c>
      <c r="E19" s="81" t="s">
        <v>205</v>
      </c>
      <c r="F19" s="136">
        <v>1571.8790476190477</v>
      </c>
      <c r="G19" s="136">
        <v>1571.8790476190477</v>
      </c>
      <c r="H19" s="160" t="s">
        <v>198</v>
      </c>
      <c r="I19" s="162"/>
      <c r="J19" s="166">
        <v>-1571.88</v>
      </c>
      <c r="K19" s="162">
        <v>1571.88</v>
      </c>
    </row>
    <row r="20" spans="1:11" ht="97.5" customHeight="1" x14ac:dyDescent="0.25">
      <c r="A20" s="152">
        <v>1830000020</v>
      </c>
      <c r="B20" s="82" t="s">
        <v>233</v>
      </c>
      <c r="C20" s="82"/>
      <c r="D20" s="123">
        <v>1</v>
      </c>
      <c r="E20" s="81" t="s">
        <v>205</v>
      </c>
      <c r="F20" s="136">
        <v>1560.2190476190476</v>
      </c>
      <c r="G20" s="136">
        <v>1560.2190476190476</v>
      </c>
      <c r="H20" s="161" t="s">
        <v>234</v>
      </c>
      <c r="I20" s="162">
        <v>1987.22</v>
      </c>
      <c r="J20" s="166">
        <f t="shared" ref="J20:J26" si="0">I20-G20</f>
        <v>427.00095238095241</v>
      </c>
      <c r="K20" s="162">
        <v>3547.44</v>
      </c>
    </row>
    <row r="21" spans="1:11" ht="118.5" customHeight="1" x14ac:dyDescent="0.25">
      <c r="A21" s="152">
        <v>1830000021</v>
      </c>
      <c r="B21" s="82" t="s">
        <v>235</v>
      </c>
      <c r="C21" s="82"/>
      <c r="D21" s="123">
        <v>1</v>
      </c>
      <c r="E21" s="81" t="s">
        <v>205</v>
      </c>
      <c r="F21" s="136">
        <v>23078.219047619052</v>
      </c>
      <c r="G21" s="136">
        <v>23078.219047619052</v>
      </c>
      <c r="H21" s="160" t="s">
        <v>236</v>
      </c>
      <c r="I21" s="162">
        <v>24087.439999999999</v>
      </c>
      <c r="J21" s="166">
        <f t="shared" si="0"/>
        <v>1009.220952380947</v>
      </c>
      <c r="K21" s="162">
        <v>1009.22</v>
      </c>
    </row>
    <row r="22" spans="1:11" ht="117" customHeight="1" x14ac:dyDescent="0.25">
      <c r="A22" s="152">
        <v>1830000022</v>
      </c>
      <c r="B22" s="82" t="s">
        <v>237</v>
      </c>
      <c r="C22" s="82"/>
      <c r="D22" s="123">
        <v>1</v>
      </c>
      <c r="E22" s="81" t="s">
        <v>205</v>
      </c>
      <c r="F22" s="136">
        <v>6618.5390476190478</v>
      </c>
      <c r="G22" s="136">
        <v>6618.5390476190478</v>
      </c>
      <c r="H22" s="161" t="s">
        <v>238</v>
      </c>
      <c r="I22" s="162">
        <v>2165</v>
      </c>
      <c r="J22" s="166">
        <f t="shared" si="0"/>
        <v>-4453.5390476190478</v>
      </c>
      <c r="K22" s="162">
        <v>8782.5400000000009</v>
      </c>
    </row>
    <row r="23" spans="1:11" ht="85.5" customHeight="1" x14ac:dyDescent="0.25">
      <c r="A23" s="152">
        <v>1830000023</v>
      </c>
      <c r="B23" s="82" t="s">
        <v>239</v>
      </c>
      <c r="C23" s="82"/>
      <c r="D23" s="123">
        <v>1</v>
      </c>
      <c r="E23" s="81" t="s">
        <v>205</v>
      </c>
      <c r="F23" s="136">
        <v>6691.6790476190472</v>
      </c>
      <c r="G23" s="136">
        <v>6691.6790476190472</v>
      </c>
      <c r="H23" s="161" t="s">
        <v>240</v>
      </c>
      <c r="I23" s="162">
        <v>6575</v>
      </c>
      <c r="J23" s="166">
        <f t="shared" si="0"/>
        <v>-116.6790476190472</v>
      </c>
      <c r="K23" s="162">
        <v>13266.68</v>
      </c>
    </row>
    <row r="24" spans="1:11" ht="124.5" customHeight="1" x14ac:dyDescent="0.25">
      <c r="A24" s="152">
        <v>1830000024</v>
      </c>
      <c r="B24" s="82" t="s">
        <v>241</v>
      </c>
      <c r="C24" s="82"/>
      <c r="D24" s="123">
        <v>1</v>
      </c>
      <c r="E24" s="81" t="s">
        <v>205</v>
      </c>
      <c r="F24" s="136">
        <v>3558.319047619048</v>
      </c>
      <c r="G24" s="136">
        <v>3558.319047619048</v>
      </c>
      <c r="H24" s="161" t="s">
        <v>242</v>
      </c>
      <c r="I24" s="162">
        <v>3654</v>
      </c>
      <c r="J24" s="166">
        <f t="shared" si="0"/>
        <v>95.680952380952021</v>
      </c>
      <c r="K24" s="162">
        <v>7212.32</v>
      </c>
    </row>
    <row r="25" spans="1:11" ht="99.75" customHeight="1" x14ac:dyDescent="0.25">
      <c r="A25" s="152">
        <v>1830000026</v>
      </c>
      <c r="B25" s="82" t="s">
        <v>243</v>
      </c>
      <c r="C25" s="82"/>
      <c r="D25" s="123">
        <v>1</v>
      </c>
      <c r="E25" s="81" t="s">
        <v>205</v>
      </c>
      <c r="F25" s="136">
        <v>1866.5590476190478</v>
      </c>
      <c r="G25" s="136">
        <v>1866.5590476190478</v>
      </c>
      <c r="H25" s="160" t="s">
        <v>244</v>
      </c>
      <c r="I25" s="162">
        <v>3698</v>
      </c>
      <c r="J25" s="166">
        <f t="shared" si="0"/>
        <v>1831.4409523809522</v>
      </c>
      <c r="K25" s="162">
        <v>5564.56</v>
      </c>
    </row>
    <row r="26" spans="1:11" ht="90.75" customHeight="1" x14ac:dyDescent="0.25">
      <c r="A26" s="152">
        <v>1830000028</v>
      </c>
      <c r="B26" s="153" t="s">
        <v>245</v>
      </c>
      <c r="C26" s="153"/>
      <c r="D26" s="123">
        <v>1</v>
      </c>
      <c r="E26" s="81" t="s">
        <v>205</v>
      </c>
      <c r="F26" s="136">
        <v>3180</v>
      </c>
      <c r="G26" s="136">
        <v>3180</v>
      </c>
      <c r="H26" s="160" t="s">
        <v>246</v>
      </c>
      <c r="I26" s="162">
        <v>6523</v>
      </c>
      <c r="J26" s="166">
        <f t="shared" si="0"/>
        <v>3343</v>
      </c>
      <c r="K26" s="162">
        <v>9703</v>
      </c>
    </row>
    <row r="27" spans="1:11" x14ac:dyDescent="0.25">
      <c r="D27" s="143"/>
      <c r="E27" s="158"/>
      <c r="F27" s="159"/>
      <c r="G27" s="159"/>
      <c r="H27" s="158"/>
      <c r="I27" s="163" t="s">
        <v>193</v>
      </c>
      <c r="J27" s="167">
        <f>SUM(J2:J26)</f>
        <v>-9963.0533333333387</v>
      </c>
      <c r="K27" s="163">
        <f>SUM(K3:K26)</f>
        <v>96752.78</v>
      </c>
    </row>
    <row r="28" spans="1:11" x14ac:dyDescent="0.25">
      <c r="D28" s="143"/>
      <c r="F28" s="1"/>
      <c r="G28" s="1"/>
      <c r="J28" s="156"/>
    </row>
    <row r="29" spans="1:11" x14ac:dyDescent="0.25">
      <c r="J29" s="1"/>
      <c r="K29" s="1"/>
    </row>
  </sheetData>
  <autoFilter ref="A1:K27" xr:uid="{9B142682-219A-40E9-913E-25626D7CF2B0}"/>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058808-CB58-40DC-8E70-92C1D1DA9C16}">
  <dimension ref="A1:E12"/>
  <sheetViews>
    <sheetView workbookViewId="0">
      <selection activeCell="B12" sqref="B12"/>
    </sheetView>
  </sheetViews>
  <sheetFormatPr defaultRowHeight="15" x14ac:dyDescent="0.25"/>
  <cols>
    <col min="2" max="2" width="44.42578125" customWidth="1"/>
    <col min="3" max="3" width="14.140625" customWidth="1"/>
    <col min="5" max="5" width="18.5703125" customWidth="1"/>
  </cols>
  <sheetData>
    <row r="1" spans="1:5" x14ac:dyDescent="0.25">
      <c r="B1" s="168" t="s">
        <v>285</v>
      </c>
    </row>
    <row r="3" spans="1:5" x14ac:dyDescent="0.25">
      <c r="A3" t="s">
        <v>263</v>
      </c>
      <c r="B3" t="s">
        <v>264</v>
      </c>
      <c r="C3" s="61" t="s">
        <v>265</v>
      </c>
      <c r="D3" s="61" t="s">
        <v>266</v>
      </c>
      <c r="E3" s="61" t="s">
        <v>267</v>
      </c>
    </row>
    <row r="4" spans="1:5" x14ac:dyDescent="0.25">
      <c r="A4" s="61">
        <v>1</v>
      </c>
      <c r="B4" t="s">
        <v>268</v>
      </c>
      <c r="C4" s="169">
        <v>480</v>
      </c>
      <c r="D4" s="61">
        <v>9</v>
      </c>
      <c r="E4" s="169">
        <f>C4*D4</f>
        <v>4320</v>
      </c>
    </row>
    <row r="5" spans="1:5" x14ac:dyDescent="0.25">
      <c r="A5" s="61">
        <v>2</v>
      </c>
      <c r="B5" t="s">
        <v>269</v>
      </c>
      <c r="C5" s="169">
        <v>1190</v>
      </c>
      <c r="D5" s="61">
        <v>1</v>
      </c>
      <c r="E5" s="169">
        <f t="shared" ref="E5:E10" si="0">C5*D5</f>
        <v>1190</v>
      </c>
    </row>
    <row r="6" spans="1:5" x14ac:dyDescent="0.25">
      <c r="A6" s="61">
        <v>3</v>
      </c>
      <c r="B6" t="s">
        <v>270</v>
      </c>
      <c r="C6" s="169">
        <v>300</v>
      </c>
      <c r="D6" s="61">
        <v>3</v>
      </c>
      <c r="E6" s="169">
        <f t="shared" si="0"/>
        <v>900</v>
      </c>
    </row>
    <row r="7" spans="1:5" x14ac:dyDescent="0.25">
      <c r="A7" s="61">
        <v>4</v>
      </c>
      <c r="B7" t="s">
        <v>271</v>
      </c>
      <c r="C7" s="169">
        <v>290</v>
      </c>
      <c r="D7" s="61">
        <v>1</v>
      </c>
      <c r="E7" s="169">
        <f t="shared" si="0"/>
        <v>290</v>
      </c>
    </row>
    <row r="8" spans="1:5" x14ac:dyDescent="0.25">
      <c r="A8" s="61">
        <v>5</v>
      </c>
      <c r="B8" t="s">
        <v>272</v>
      </c>
      <c r="C8" s="169">
        <v>400</v>
      </c>
      <c r="D8" s="61">
        <v>1</v>
      </c>
      <c r="E8" s="169">
        <f t="shared" si="0"/>
        <v>400</v>
      </c>
    </row>
    <row r="9" spans="1:5" x14ac:dyDescent="0.25">
      <c r="A9" s="61">
        <v>6</v>
      </c>
      <c r="B9" t="s">
        <v>273</v>
      </c>
      <c r="C9" s="169">
        <v>800</v>
      </c>
      <c r="D9" s="61">
        <v>1</v>
      </c>
      <c r="E9" s="169">
        <f t="shared" si="0"/>
        <v>800</v>
      </c>
    </row>
    <row r="10" spans="1:5" x14ac:dyDescent="0.25">
      <c r="A10" s="61">
        <v>7</v>
      </c>
      <c r="B10" t="s">
        <v>274</v>
      </c>
      <c r="C10" s="169">
        <v>1200</v>
      </c>
      <c r="D10" s="61">
        <v>2</v>
      </c>
      <c r="E10" s="169">
        <f t="shared" si="0"/>
        <v>2400</v>
      </c>
    </row>
    <row r="11" spans="1:5" x14ac:dyDescent="0.25">
      <c r="C11" s="61"/>
      <c r="D11" s="61"/>
      <c r="E11" s="61"/>
    </row>
    <row r="12" spans="1:5" x14ac:dyDescent="0.25">
      <c r="B12" s="168" t="s">
        <v>193</v>
      </c>
      <c r="C12" s="61"/>
      <c r="D12" s="61"/>
      <c r="E12" s="170">
        <f>SUM(E4:E11)</f>
        <v>10300</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Muudatused kokku</vt:lpstr>
      <vt:lpstr>Sisustuse muudatused 10.1</vt:lpstr>
      <vt:lpstr> Väliala muudatused 10.3</vt:lpstr>
      <vt:lpstr>Sisustuse lisatellimus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Marje Leppik</dc:creator>
  <cp:lastModifiedBy>Marje Leppik</cp:lastModifiedBy>
  <dcterms:created xsi:type="dcterms:W3CDTF">2023-09-21T10:01:25Z</dcterms:created>
  <dcterms:modified xsi:type="dcterms:W3CDTF">2024-01-12T07:50:54Z</dcterms:modified>
</cp:coreProperties>
</file>